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serwer-fs\users\jacek.dziolak\Desktop\KOORDYNATOR WYDARZEŃ UMFC\"/>
    </mc:Choice>
  </mc:AlternateContent>
  <xr:revisionPtr revIDLastSave="0" documentId="13_ncr:1_{49B6DC56-9F00-4B35-BE6C-C2A1798570BF}" xr6:coauthVersionLast="36" xr6:coauthVersionMax="36" xr10:uidLastSave="{00000000-0000-0000-0000-000000000000}"/>
  <workbookProtection workbookPassword="97DE" lockStructure="1"/>
  <bookViews>
    <workbookView xWindow="0" yWindow="0" windowWidth="28800" windowHeight="11400" tabRatio="684" firstSheet="5" activeTab="5" xr2:uid="{00000000-000D-0000-FFFF-FFFF00000000}"/>
  </bookViews>
  <sheets>
    <sheet name="PROGRAM STUDIÓW" sheetId="2" state="hidden" r:id="rId1"/>
    <sheet name="LISTA STUDENTÓW" sheetId="3" state="hidden" r:id="rId2"/>
    <sheet name="PEDAGOG-PRZEDMIOT" sheetId="5" state="hidden" r:id="rId3"/>
    <sheet name="Zał. 3-6" sheetId="6" state="hidden" r:id="rId4"/>
    <sheet name="KALKULACJA KOŃCOWA" sheetId="4" state="hidden" r:id="rId5"/>
    <sheet name="KALKULACJA_2015-2016" sheetId="8" r:id="rId6"/>
  </sheets>
  <definedNames>
    <definedName name="_xlnm.Print_Area" localSheetId="5">'KALKULACJA_2015-2016'!$B$1:$J$72</definedName>
    <definedName name="_xlnm.Print_Area" localSheetId="3">'Zał. 3-6'!$A$1:$B$44</definedName>
  </definedNames>
  <calcPr calcId="191029"/>
</workbook>
</file>

<file path=xl/calcChain.xml><?xml version="1.0" encoding="utf-8"?>
<calcChain xmlns="http://schemas.openxmlformats.org/spreadsheetml/2006/main">
  <c r="J55" i="8" l="1"/>
  <c r="J53" i="8"/>
  <c r="J41" i="8" l="1"/>
  <c r="J42" i="8"/>
  <c r="J43" i="8"/>
  <c r="J44" i="8"/>
  <c r="H22" i="8"/>
  <c r="I23" i="8" l="1"/>
  <c r="I25" i="8" s="1"/>
  <c r="I20" i="8"/>
  <c r="G48" i="8" l="1"/>
  <c r="G37" i="8"/>
  <c r="I35" i="8"/>
  <c r="J35" i="8" s="1"/>
  <c r="J52" i="8" l="1"/>
  <c r="J51" i="8" l="1"/>
  <c r="J47" i="8" l="1"/>
  <c r="J54" i="8" l="1"/>
  <c r="J56" i="8" s="1"/>
  <c r="J46" i="8"/>
  <c r="J45" i="8"/>
  <c r="J40" i="8"/>
  <c r="J48" i="8" l="1"/>
  <c r="G56" i="8"/>
  <c r="I36" i="8" l="1"/>
  <c r="I33" i="8"/>
  <c r="J63" i="8" l="1"/>
  <c r="J36" i="8"/>
  <c r="I31" i="8"/>
  <c r="J31" i="8" s="1"/>
  <c r="J33" i="8"/>
  <c r="J37" i="8" l="1"/>
  <c r="J58" i="8" s="1"/>
  <c r="I37" i="8"/>
  <c r="J59" i="8" l="1"/>
  <c r="J21" i="8"/>
  <c r="J25" i="8" s="1"/>
  <c r="J19" i="8"/>
  <c r="J18" i="8"/>
  <c r="J20" i="8" l="1"/>
  <c r="H18" i="8"/>
  <c r="H19" i="8"/>
  <c r="H21" i="8"/>
  <c r="H23" i="8" s="1"/>
  <c r="H25" i="8" s="1"/>
  <c r="J27" i="8"/>
  <c r="H20" i="8" l="1"/>
  <c r="J26" i="8" s="1"/>
  <c r="J17" i="8"/>
  <c r="H26" i="8" l="1"/>
  <c r="J60" i="8"/>
  <c r="J61" i="8" s="1"/>
  <c r="J64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Dariusz Miller</author>
  </authors>
  <commentList>
    <comment ref="E16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Proszę wybrać z listy rozwijalnej właściwą opcję.
</t>
        </r>
      </text>
    </comment>
    <comment ref="I16" authorId="0" shapeId="0" xr:uid="{00000000-0006-0000-0500-000002000000}">
      <text>
        <r>
          <rPr>
            <b/>
            <sz val="9"/>
            <color indexed="81"/>
            <rFont val="Tahoma"/>
            <family val="2"/>
            <charset val="238"/>
          </rPr>
          <t>stawki VAT w liście rozwijalnej.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0" authorId="0" shapeId="0" xr:uid="{00000000-0006-0000-0500-000003000000}">
      <text>
        <r>
          <rPr>
            <b/>
            <sz val="9"/>
            <color indexed="81"/>
            <rFont val="Tahoma"/>
            <family val="2"/>
            <charset val="238"/>
          </rPr>
          <t>Dopuszczlane stawki zależnie do wieku, innego zatrudnienia, innych czynników :
- 0,00   %, 
- 0,93   % 
- 3,38   %
- 17,19 % 
- 19,64 %</t>
        </r>
      </text>
    </comment>
    <comment ref="I30" authorId="0" shapeId="0" xr:uid="{00000000-0006-0000-0500-000004000000}">
      <text>
        <r>
          <rPr>
            <b/>
            <sz val="9"/>
            <color indexed="81"/>
            <rFont val="Tahoma"/>
            <family val="2"/>
            <charset val="238"/>
          </rPr>
          <t>Odpis na ZUS.</t>
        </r>
      </text>
    </comment>
    <comment ref="J30" authorId="0" shapeId="0" xr:uid="{00000000-0006-0000-0500-000005000000}">
      <text>
        <r>
          <rPr>
            <b/>
            <sz val="9"/>
            <color indexed="81"/>
            <rFont val="Tahoma"/>
            <family val="2"/>
            <charset val="238"/>
          </rPr>
          <t>Odpis na ZUS.</t>
        </r>
      </text>
    </comment>
    <comment ref="I39" authorId="0" shapeId="0" xr:uid="{00000000-0006-0000-0500-000006000000}">
      <text>
        <r>
          <rPr>
            <b/>
            <sz val="9"/>
            <color indexed="81"/>
            <rFont val="Tahoma"/>
            <family val="2"/>
            <charset val="238"/>
          </rPr>
          <t xml:space="preserve">stawki VAT w liście rozwijalnej:
-   zw
-   0,00 %
-   5,00 %
-   8,00 %
- 23,00 % </t>
        </r>
      </text>
    </comment>
    <comment ref="I50" authorId="0" shapeId="0" xr:uid="{00000000-0006-0000-05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stawki VAT w liście rozwijalnej:
-   zw
-   0,00 %
-   5,00 %
-   8,00 %
- 23,00 % </t>
        </r>
      </text>
    </comment>
  </commentList>
</comments>
</file>

<file path=xl/sharedStrings.xml><?xml version="1.0" encoding="utf-8"?>
<sst xmlns="http://schemas.openxmlformats.org/spreadsheetml/2006/main" count="193" uniqueCount="117">
  <si>
    <t>1.</t>
  </si>
  <si>
    <t>a/</t>
  </si>
  <si>
    <t>b/</t>
  </si>
  <si>
    <t>c/</t>
  </si>
  <si>
    <t>d/</t>
  </si>
  <si>
    <t>e/</t>
  </si>
  <si>
    <t>f/</t>
  </si>
  <si>
    <t>z tego:</t>
  </si>
  <si>
    <t>x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</si>
  <si>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</si>
  <si>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</si>
  <si>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</si>
  <si>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</si>
  <si>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</si>
  <si>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</si>
  <si>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</si>
  <si>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</si>
  <si>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</si>
  <si>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</si>
  <si>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Załcznik nr 2</t>
  </si>
  <si>
    <t>Załącznik nr 1</t>
  </si>
  <si>
    <t>Załcznik nr 3</t>
  </si>
  <si>
    <r>
      <t>Załącznik 3</t>
    </r>
    <r>
      <rPr>
        <sz val="12"/>
        <color indexed="8"/>
        <rFont val="Times New Roman"/>
        <family val="1"/>
        <charset val="238"/>
      </rPr>
      <t xml:space="preserve"> </t>
    </r>
    <r>
      <rPr>
        <sz val="10"/>
        <color indexed="8"/>
        <rFont val="Times New Roman"/>
        <family val="1"/>
        <charset val="238"/>
      </rPr>
      <t>do kalkulacji kosztów z dnia ..................................</t>
    </r>
  </si>
  <si>
    <t>Specyfikacja materiałów ujętych w kalkulacji</t>
  </si>
  <si>
    <t>1.  ..........................................................................................................</t>
  </si>
  <si>
    <t>................................</t>
  </si>
  <si>
    <t>2.  ..........................................................................................................</t>
  </si>
  <si>
    <t>3. ...........................................................................................................</t>
  </si>
  <si>
    <t>4. ...........................................................................................................</t>
  </si>
  <si>
    <r>
      <t>Załącznik 4</t>
    </r>
    <r>
      <rPr>
        <sz val="12"/>
        <color indexed="8"/>
        <rFont val="Times New Roman"/>
        <family val="1"/>
        <charset val="238"/>
      </rPr>
      <t xml:space="preserve"> </t>
    </r>
    <r>
      <rPr>
        <sz val="10"/>
        <color indexed="8"/>
        <rFont val="Times New Roman"/>
        <family val="1"/>
        <charset val="238"/>
      </rPr>
      <t>do kalkulacji kosztów z dnia ..................................</t>
    </r>
  </si>
  <si>
    <t>Specyfikacja usług obcych ujętych w kalkulacji</t>
  </si>
  <si>
    <r>
      <t>Załącznik 5</t>
    </r>
    <r>
      <rPr>
        <sz val="12"/>
        <color indexed="8"/>
        <rFont val="Times New Roman"/>
        <family val="1"/>
        <charset val="238"/>
      </rPr>
      <t xml:space="preserve"> </t>
    </r>
    <r>
      <rPr>
        <sz val="10"/>
        <color indexed="8"/>
        <rFont val="Times New Roman"/>
        <family val="1"/>
        <charset val="238"/>
      </rPr>
      <t>do kalkulacji kosztów z dnia ..................................</t>
    </r>
  </si>
  <si>
    <t>Specyfikacja podróży służbowych ujętych w kalkulacji</t>
  </si>
  <si>
    <t>1. ..........................................................................................................</t>
  </si>
  <si>
    <r>
      <t>Załącznik 6</t>
    </r>
    <r>
      <rPr>
        <sz val="12"/>
        <color indexed="8"/>
        <rFont val="Times New Roman"/>
        <family val="1"/>
        <charset val="238"/>
      </rPr>
      <t xml:space="preserve"> </t>
    </r>
    <r>
      <rPr>
        <sz val="10"/>
        <color indexed="8"/>
        <rFont val="Times New Roman"/>
        <family val="1"/>
        <charset val="238"/>
      </rPr>
      <t>do kalkulacji kosztów z dnia ..................................</t>
    </r>
  </si>
  <si>
    <t>Specyfikacja pozostałych kosztów ujętych w kalkulacji</t>
  </si>
  <si>
    <t>zł</t>
  </si>
  <si>
    <t xml:space="preserve"> %</t>
  </si>
  <si>
    <t>Warszawa, dnia</t>
  </si>
  <si>
    <t>Planowana liczba uczestników</t>
  </si>
  <si>
    <t>4.</t>
  </si>
  <si>
    <t xml:space="preserve">Narzut kosztów ogólnych  utrzymania uczelni  </t>
  </si>
  <si>
    <t xml:space="preserve">Kierownik zadania: </t>
  </si>
  <si>
    <t>Kwota netto</t>
  </si>
  <si>
    <t>Stawka VAT</t>
  </si>
  <si>
    <t>Kwota brutto</t>
  </si>
  <si>
    <t>SUMA PRZYCHODÓW</t>
  </si>
  <si>
    <t>13.</t>
  </si>
  <si>
    <t xml:space="preserve">                zadania      </t>
  </si>
  <si>
    <t>Jednostka / Komórka odpowiedzialna:</t>
  </si>
  <si>
    <t>SUMA KOSZTÓW BEZPOŚREDNICH (suma poz.1. do poz. 7.)</t>
  </si>
  <si>
    <t>SUMA KOSZTÓW OGÓŁEM (poz. 8, 9)</t>
  </si>
  <si>
    <t>PRZYCHODY - KOSZTY (poz. 2 - poz. 10)</t>
  </si>
  <si>
    <t>Ilość uczestników / planowana</t>
  </si>
  <si>
    <t xml:space="preserve">Komentarz / wyjaśnienie / uwagi (opis konieczny w przypadku kosztów większych od przychodów - należy podać źródło finansowania tj. z jakich środków następuje pokrycie kosztów przekraczających przychody ) : </t>
  </si>
  <si>
    <t>Ilość uczestników / Liczba instytucji</t>
  </si>
  <si>
    <t>Cena / Kwota wpłaty</t>
  </si>
  <si>
    <t>14.</t>
  </si>
  <si>
    <t>Koszt na jednego uczestnika (poz.10. : poz.12.) w pełnych  dziesiątkach zł</t>
  </si>
  <si>
    <t>zw.</t>
  </si>
  <si>
    <t>Źródło finansowania / Nazwa instytucji lub imię i nazwisko wpłacającego</t>
  </si>
  <si>
    <t>Rodzaj wpłaty / typ</t>
  </si>
  <si>
    <t>Wynagrodzenie brutto w zł</t>
  </si>
  <si>
    <t>Pochodne pracodawcy    w zł</t>
  </si>
  <si>
    <t>Pochodne pracodawcy     w %</t>
  </si>
  <si>
    <t>Razem</t>
  </si>
  <si>
    <t>WYNAGRODZENIA  BEZOSOBOWE DOTYCZĄCE UMÓW CYWILNO - PRAWNYCH (ZLECENIE, DZIEŁO)</t>
  </si>
  <si>
    <t xml:space="preserve">Zakres zleconych prac / przedmiot  </t>
  </si>
  <si>
    <t xml:space="preserve"> Imię i nazwisko osoby fizycznej przyjmującej zleconą pracę </t>
  </si>
  <si>
    <t>USŁUGI OBCE ( dotyczy umów, zleceń z podmiotami gosp., osobami prowadzącymi działalność gospodarczą itp..)</t>
  </si>
  <si>
    <t>MATERIAŁY (dotyczy zakupów materiałów / koszty w kalkulacji należy wprowadzać na podstawie zebranych ofert cenowych)</t>
  </si>
  <si>
    <t>Nazwa firmy, podmiotu gospodarczego</t>
  </si>
  <si>
    <t>Pracownik UMFC                Tak / Nie</t>
  </si>
  <si>
    <t>Suma materiałów netto ogółem / Suma materiałów brutto ogółem :</t>
  </si>
  <si>
    <t>Materiały / dokładny opis wydatku/zakupu, cel</t>
  </si>
  <si>
    <t xml:space="preserve">Termin rozpoczęcia / zakończenia : </t>
  </si>
  <si>
    <t>KOSZTORYS NR :</t>
  </si>
  <si>
    <t>EDYCJA NR:</t>
  </si>
  <si>
    <r>
      <t>Nazwa zadania:</t>
    </r>
    <r>
      <rPr>
        <b/>
        <sz val="14"/>
        <rFont val="Times Roman"/>
        <family val="1"/>
      </rPr>
      <t xml:space="preserve"> </t>
    </r>
  </si>
  <si>
    <t>XXXXXXX</t>
  </si>
  <si>
    <t>Pozostałe koszty (opisać w polu obok dokładnie jakie) :</t>
  </si>
  <si>
    <t>Dokładny opis zamawianej usługi, zakresu umowy, cel</t>
  </si>
  <si>
    <t xml:space="preserve">Narzut kosztów jednostki / komórki </t>
  </si>
  <si>
    <t>Suma wynagrodzeń brutto ogółem / Suma pochodnych pracodawcy ogółem / Suma ogółem :</t>
  </si>
  <si>
    <t>Inne</t>
  </si>
  <si>
    <t>Tak</t>
  </si>
  <si>
    <t>uczestnicy z polski (bez akompaniamentu)</t>
  </si>
  <si>
    <t>uczestnicy z polski (z akompaniamentem)</t>
  </si>
  <si>
    <t>uczestnicy zagraniczni EURO (bez akomp.)</t>
  </si>
  <si>
    <t>uczestnicy zagraniczni EURO (z akomp.)</t>
  </si>
  <si>
    <t>SUMA PRZYCHODÓW (EURO)</t>
  </si>
  <si>
    <t>kurs EURO</t>
  </si>
  <si>
    <t xml:space="preserve">              Kierownik                                                                            Kwestor                                                                                  Kanclerz                                                                                       Rektor / Prorektor</t>
  </si>
  <si>
    <t xml:space="preserve">        .................................                                                     .......................................................                               ................................................................                                           ...............................................................</t>
  </si>
  <si>
    <t>Koordynator</t>
  </si>
  <si>
    <t>zw z VAT</t>
  </si>
  <si>
    <t>PRZYCHODY</t>
  </si>
  <si>
    <t>KOSZTY</t>
  </si>
  <si>
    <t>c</t>
  </si>
  <si>
    <t xml:space="preserve">Pedagog </t>
  </si>
  <si>
    <t>…………………………………………………………………………...</t>
  </si>
  <si>
    <t>……………………………………………………………………………</t>
  </si>
  <si>
    <t>…………………….</t>
  </si>
  <si>
    <t xml:space="preserve">opis czynności, np. Prowadzenie lekcji </t>
  </si>
  <si>
    <t>opis czynności, np. Prowadzenie lekcji  (działalność)</t>
  </si>
  <si>
    <t xml:space="preserve">Inne / (np. torby materiałowe) </t>
  </si>
  <si>
    <r>
      <t xml:space="preserve">opis czynności, np. Akompaniament </t>
    </r>
    <r>
      <rPr>
        <sz val="12"/>
        <color rgb="FFFF0000"/>
        <rFont val="Times Roman"/>
        <charset val="238"/>
      </rPr>
      <t>(działalność)</t>
    </r>
  </si>
  <si>
    <t>opis czynności, np. Obsługa administracyjna</t>
  </si>
  <si>
    <t>opis czynności, np. Akompaniament</t>
  </si>
  <si>
    <t>Inne / (np. przypinki z agrafką)</t>
  </si>
  <si>
    <t>Inne / (np. roll-up)</t>
  </si>
  <si>
    <t>Inne / (opisać dokładnie jakie)</t>
  </si>
  <si>
    <t>Inne / (np. naklejki na teczki i futerały)</t>
  </si>
  <si>
    <t>Inne / (np. teczki)</t>
  </si>
  <si>
    <t>np. Obsługa video</t>
  </si>
  <si>
    <t>np. Tłumacz przewodnik</t>
  </si>
  <si>
    <t xml:space="preserve">np. Transport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</si>
</sst>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#,##0\ &quot;zł&quot;"/>
    <numFmt numFmtId="166" formatCode="_-[$€-2]\ * #,##0.00_-;\-[$€-2]\ * #,##0.00_-;_-[$€-2]\ * &quot;-&quot;??_-;_-@_-"/>
    <numFmt numFmtId="167" formatCode="#,##0.00\ [$€-1]"/>
    <numFmt numFmtId="168" formatCode="[$€-2]\ #,##0.00;\-[$€-2]\ #,##0.00"/>
  </numFmts>
  <fonts count="3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11"/>
      <color theme="1"/>
      <name val="Times Roman"/>
      <family val="1"/>
    </font>
    <font>
      <sz val="11"/>
      <name val="Times Roman"/>
      <family val="1"/>
    </font>
    <font>
      <sz val="12"/>
      <name val="Times Roman"/>
      <family val="1"/>
    </font>
    <font>
      <b/>
      <sz val="12"/>
      <name val="Times Roman"/>
      <family val="1"/>
    </font>
    <font>
      <b/>
      <sz val="20"/>
      <name val="Times Roman"/>
      <family val="1"/>
    </font>
    <font>
      <b/>
      <sz val="18"/>
      <name val="Times Roman"/>
      <family val="1"/>
    </font>
    <font>
      <i/>
      <sz val="9"/>
      <name val="Times Roman"/>
      <family val="1"/>
    </font>
    <font>
      <sz val="13"/>
      <name val="Times Roman"/>
      <family val="1"/>
    </font>
    <font>
      <b/>
      <sz val="13"/>
      <name val="Times Roman"/>
      <family val="1"/>
    </font>
    <font>
      <b/>
      <i/>
      <sz val="12"/>
      <name val="Times Roman"/>
      <family val="1"/>
    </font>
    <font>
      <b/>
      <sz val="11"/>
      <name val="Times Roman"/>
      <family val="1"/>
    </font>
    <font>
      <b/>
      <sz val="10"/>
      <color rgb="FFFF0000"/>
      <name val="Times Roman"/>
      <family val="1"/>
    </font>
    <font>
      <sz val="13"/>
      <color theme="1"/>
      <name val="Times Roman"/>
      <family val="1"/>
    </font>
    <font>
      <b/>
      <sz val="12"/>
      <color theme="1"/>
      <name val="Times Roman"/>
      <family val="1"/>
    </font>
    <font>
      <sz val="9"/>
      <color indexed="81"/>
      <name val="Tahoma"/>
      <family val="2"/>
      <charset val="238"/>
    </font>
    <font>
      <b/>
      <sz val="11"/>
      <color theme="1"/>
      <name val="Times Roman"/>
      <family val="1"/>
    </font>
    <font>
      <sz val="12"/>
      <name val="Times New Roman"/>
      <family val="1"/>
      <charset val="238"/>
    </font>
    <font>
      <b/>
      <sz val="16"/>
      <name val="Times Roman"/>
      <family val="1"/>
    </font>
    <font>
      <b/>
      <sz val="14"/>
      <name val="Times Roman"/>
      <family val="1"/>
    </font>
    <font>
      <sz val="14"/>
      <name val="Times Roman"/>
      <family val="1"/>
    </font>
    <font>
      <sz val="16"/>
      <name val="Times Roman"/>
      <family val="1"/>
    </font>
    <font>
      <b/>
      <sz val="11"/>
      <color theme="1"/>
      <name val="Times Roman"/>
      <charset val="238"/>
    </font>
    <font>
      <b/>
      <sz val="12"/>
      <name val="Times Roman"/>
      <charset val="238"/>
    </font>
    <font>
      <b/>
      <sz val="11"/>
      <name val="Times Roman"/>
      <charset val="238"/>
    </font>
    <font>
      <sz val="12"/>
      <color rgb="FFFF0000"/>
      <name val="Times Roman"/>
      <charset val="238"/>
    </font>
    <font>
      <sz val="11"/>
      <color rgb="FFFF0000"/>
      <name val="Times Roman"/>
      <charset val="238"/>
    </font>
    <font>
      <sz val="13"/>
      <color rgb="FFFF0000"/>
      <name val="Times Roman"/>
    </font>
    <font>
      <sz val="11"/>
      <color rgb="FFFF0000"/>
      <name val="Times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</cellStyleXfs>
  <cellXfs count="208">
    <xf numFmtId="0" fontId="0" fillId="0" borderId="0" xfId="0"/>
    <xf numFmtId="0" fontId="4" fillId="0" borderId="23" xfId="2" applyFont="1" applyBorder="1" applyAlignment="1">
      <alignment horizontal="right"/>
    </xf>
    <xf numFmtId="0" fontId="2" fillId="0" borderId="24" xfId="2" applyBorder="1"/>
    <xf numFmtId="0" fontId="4" fillId="0" borderId="25" xfId="2" applyFont="1" applyBorder="1" applyAlignment="1">
      <alignment horizontal="right"/>
    </xf>
    <xf numFmtId="0" fontId="2" fillId="0" borderId="26" xfId="2" applyBorder="1"/>
    <xf numFmtId="0" fontId="5" fillId="0" borderId="25" xfId="2" applyFont="1" applyBorder="1" applyAlignment="1">
      <alignment horizontal="justify"/>
    </xf>
    <xf numFmtId="0" fontId="6" fillId="0" borderId="25" xfId="2" applyFont="1" applyBorder="1" applyAlignment="1">
      <alignment horizontal="center"/>
    </xf>
    <xf numFmtId="0" fontId="6" fillId="0" borderId="25" xfId="2" applyFont="1" applyBorder="1" applyAlignment="1">
      <alignment horizontal="justify"/>
    </xf>
    <xf numFmtId="0" fontId="3" fillId="0" borderId="25" xfId="2" applyFont="1" applyBorder="1" applyAlignment="1">
      <alignment horizontal="justify"/>
    </xf>
    <xf numFmtId="0" fontId="3" fillId="0" borderId="26" xfId="2" applyFont="1" applyBorder="1" applyAlignment="1">
      <alignment horizontal="justify"/>
    </xf>
    <xf numFmtId="0" fontId="3" fillId="0" borderId="25" xfId="2" applyFont="1" applyBorder="1" applyAlignment="1">
      <alignment horizontal="center"/>
    </xf>
    <xf numFmtId="0" fontId="2" fillId="0" borderId="25" xfId="2" applyBorder="1"/>
    <xf numFmtId="0" fontId="2" fillId="0" borderId="19" xfId="2" applyBorder="1"/>
    <xf numFmtId="0" fontId="2" fillId="0" borderId="21" xfId="2" applyBorder="1"/>
    <xf numFmtId="0" fontId="8" fillId="2" borderId="0" xfId="0" applyFont="1" applyFill="1" applyProtection="1"/>
    <xf numFmtId="0" fontId="8" fillId="2" borderId="0" xfId="0" applyFont="1" applyFill="1" applyAlignment="1" applyProtection="1">
      <alignment horizontal="right"/>
    </xf>
    <xf numFmtId="0" fontId="9" fillId="2" borderId="0" xfId="0" applyFont="1" applyFill="1" applyAlignment="1" applyProtection="1">
      <alignment horizontal="right"/>
    </xf>
    <xf numFmtId="0" fontId="9" fillId="2" borderId="0" xfId="0" applyFont="1" applyFill="1" applyAlignment="1" applyProtection="1">
      <alignment horizontal="right" vertical="center"/>
    </xf>
    <xf numFmtId="0" fontId="10" fillId="2" borderId="0" xfId="0" applyFont="1" applyFill="1" applyAlignment="1" applyProtection="1">
      <alignment horizontal="right" vertical="center"/>
    </xf>
    <xf numFmtId="0" fontId="13" fillId="2" borderId="0" xfId="0" applyNumberFormat="1" applyFont="1" applyFill="1" applyAlignment="1" applyProtection="1">
      <alignment wrapText="1"/>
    </xf>
    <xf numFmtId="0" fontId="10" fillId="2" borderId="0" xfId="0" applyFont="1" applyFill="1" applyAlignment="1" applyProtection="1">
      <alignment horizontal="left"/>
    </xf>
    <xf numFmtId="0" fontId="10" fillId="2" borderId="17" xfId="2" applyFont="1" applyFill="1" applyBorder="1" applyAlignment="1" applyProtection="1"/>
    <xf numFmtId="0" fontId="9" fillId="2" borderId="17" xfId="2" applyFont="1" applyFill="1" applyBorder="1" applyAlignment="1" applyProtection="1"/>
    <xf numFmtId="0" fontId="10" fillId="2" borderId="17" xfId="2" applyFont="1" applyFill="1" applyBorder="1" applyAlignment="1" applyProtection="1">
      <alignment horizontal="right"/>
    </xf>
    <xf numFmtId="0" fontId="17" fillId="3" borderId="6" xfId="2" applyFont="1" applyFill="1" applyBorder="1" applyAlignment="1" applyProtection="1">
      <alignment horizontal="center" vertical="center"/>
    </xf>
    <xf numFmtId="0" fontId="16" fillId="2" borderId="27" xfId="2" applyFont="1" applyFill="1" applyBorder="1" applyAlignment="1" applyProtection="1">
      <alignment horizontal="center" vertical="center"/>
    </xf>
    <xf numFmtId="0" fontId="16" fillId="2" borderId="34" xfId="2" applyFont="1" applyFill="1" applyBorder="1" applyAlignment="1" applyProtection="1">
      <alignment horizontal="center" vertical="center" wrapText="1"/>
    </xf>
    <xf numFmtId="0" fontId="16" fillId="2" borderId="35" xfId="2" applyFont="1" applyFill="1" applyBorder="1" applyAlignment="1" applyProtection="1">
      <alignment horizontal="center" vertical="center" wrapText="1"/>
    </xf>
    <xf numFmtId="0" fontId="16" fillId="2" borderId="36" xfId="2" applyFont="1" applyFill="1" applyBorder="1" applyAlignment="1" applyProtection="1">
      <alignment horizontal="center" vertical="center"/>
    </xf>
    <xf numFmtId="0" fontId="10" fillId="2" borderId="8" xfId="2" applyFont="1" applyFill="1" applyBorder="1" applyAlignment="1" applyProtection="1">
      <alignment vertical="center" textRotation="90"/>
    </xf>
    <xf numFmtId="0" fontId="10" fillId="2" borderId="2" xfId="2" applyFont="1" applyFill="1" applyBorder="1" applyAlignment="1" applyProtection="1">
      <alignment horizontal="left" vertical="center"/>
    </xf>
    <xf numFmtId="0" fontId="10" fillId="2" borderId="3" xfId="2" applyFont="1" applyFill="1" applyBorder="1" applyAlignment="1" applyProtection="1">
      <alignment horizontal="left" vertical="center"/>
    </xf>
    <xf numFmtId="4" fontId="10" fillId="2" borderId="20" xfId="2" applyNumberFormat="1" applyFont="1" applyFill="1" applyBorder="1" applyAlignment="1" applyProtection="1">
      <alignment horizontal="center" vertical="center"/>
    </xf>
    <xf numFmtId="0" fontId="9" fillId="2" borderId="3" xfId="2" applyFont="1" applyFill="1" applyBorder="1" applyAlignment="1" applyProtection="1">
      <alignment horizontal="center" vertical="center"/>
    </xf>
    <xf numFmtId="4" fontId="10" fillId="2" borderId="30" xfId="2" applyNumberFormat="1" applyFont="1" applyFill="1" applyBorder="1" applyAlignment="1" applyProtection="1">
      <alignment horizontal="right" vertical="center" indent="1"/>
    </xf>
    <xf numFmtId="10" fontId="10" fillId="2" borderId="18" xfId="1" applyNumberFormat="1" applyFont="1" applyFill="1" applyBorder="1" applyAlignment="1" applyProtection="1">
      <alignment horizontal="center" vertical="center"/>
    </xf>
    <xf numFmtId="164" fontId="10" fillId="2" borderId="15" xfId="2" applyNumberFormat="1" applyFont="1" applyFill="1" applyBorder="1" applyAlignment="1" applyProtection="1">
      <alignment horizontal="right" vertical="center"/>
    </xf>
    <xf numFmtId="164" fontId="9" fillId="2" borderId="0" xfId="0" applyNumberFormat="1" applyFont="1" applyFill="1" applyAlignment="1" applyProtection="1">
      <alignment horizontal="right"/>
    </xf>
    <xf numFmtId="0" fontId="10" fillId="2" borderId="1" xfId="2" applyFont="1" applyFill="1" applyBorder="1" applyAlignment="1" applyProtection="1">
      <alignment horizontal="center" vertical="center"/>
    </xf>
    <xf numFmtId="164" fontId="8" fillId="2" borderId="0" xfId="0" applyNumberFormat="1" applyFont="1" applyFill="1" applyProtection="1"/>
    <xf numFmtId="0" fontId="11" fillId="2" borderId="0" xfId="2" applyFont="1" applyFill="1" applyAlignment="1" applyProtection="1">
      <alignment horizontal="right" vertical="center"/>
    </xf>
    <xf numFmtId="164" fontId="10" fillId="2" borderId="4" xfId="2" applyNumberFormat="1" applyFont="1" applyFill="1" applyBorder="1" applyAlignment="1" applyProtection="1">
      <alignment horizontal="right" vertical="center"/>
    </xf>
    <xf numFmtId="10" fontId="9" fillId="2" borderId="0" xfId="1" applyNumberFormat="1" applyFont="1" applyFill="1" applyAlignment="1" applyProtection="1">
      <alignment horizontal="right"/>
    </xf>
    <xf numFmtId="0" fontId="16" fillId="2" borderId="12" xfId="2" applyFont="1" applyFill="1" applyBorder="1" applyAlignment="1" applyProtection="1">
      <alignment horizontal="center" vertical="center"/>
    </xf>
    <xf numFmtId="164" fontId="18" fillId="2" borderId="0" xfId="0" applyNumberFormat="1" applyFont="1" applyFill="1" applyAlignment="1" applyProtection="1">
      <alignment horizontal="right"/>
    </xf>
    <xf numFmtId="0" fontId="16" fillId="2" borderId="20" xfId="2" applyFont="1" applyFill="1" applyBorder="1" applyAlignment="1" applyProtection="1">
      <alignment horizontal="center" vertical="center" wrapText="1"/>
    </xf>
    <xf numFmtId="164" fontId="16" fillId="2" borderId="4" xfId="2" applyNumberFormat="1" applyFont="1" applyFill="1" applyBorder="1" applyAlignment="1" applyProtection="1">
      <alignment horizontal="right" vertical="center"/>
    </xf>
    <xf numFmtId="0" fontId="16" fillId="3" borderId="12" xfId="2" applyFont="1" applyFill="1" applyBorder="1" applyAlignment="1" applyProtection="1">
      <alignment horizontal="center" vertical="center"/>
    </xf>
    <xf numFmtId="0" fontId="16" fillId="2" borderId="32" xfId="2" applyFont="1" applyFill="1" applyBorder="1" applyAlignment="1" applyProtection="1">
      <alignment horizontal="center" vertical="center"/>
    </xf>
    <xf numFmtId="0" fontId="16" fillId="2" borderId="9" xfId="2" applyFont="1" applyFill="1" applyBorder="1" applyAlignment="1" applyProtection="1">
      <alignment horizontal="center" vertical="center"/>
    </xf>
    <xf numFmtId="0" fontId="16" fillId="3" borderId="9" xfId="2" applyFont="1" applyFill="1" applyBorder="1" applyAlignment="1" applyProtection="1">
      <alignment horizontal="center" vertical="center"/>
    </xf>
    <xf numFmtId="165" fontId="16" fillId="3" borderId="11" xfId="2" applyNumberFormat="1" applyFont="1" applyFill="1" applyBorder="1" applyAlignment="1" applyProtection="1">
      <alignment horizontal="right" vertical="center"/>
    </xf>
    <xf numFmtId="0" fontId="16" fillId="2" borderId="0" xfId="2" applyFont="1" applyFill="1" applyAlignment="1" applyProtection="1">
      <alignment horizontal="right" vertical="center"/>
    </xf>
    <xf numFmtId="0" fontId="20" fillId="2" borderId="0" xfId="0" applyFont="1" applyFill="1" applyProtection="1"/>
    <xf numFmtId="0" fontId="11" fillId="2" borderId="0" xfId="0" applyFont="1" applyFill="1" applyAlignment="1" applyProtection="1">
      <alignment horizontal="right"/>
    </xf>
    <xf numFmtId="0" fontId="21" fillId="2" borderId="0" xfId="0" applyFont="1" applyFill="1" applyProtection="1"/>
    <xf numFmtId="0" fontId="11" fillId="2" borderId="0" xfId="2" applyFont="1" applyFill="1" applyAlignment="1" applyProtection="1">
      <alignment horizontal="center"/>
    </xf>
    <xf numFmtId="0" fontId="11" fillId="2" borderId="0" xfId="2" applyFont="1" applyFill="1" applyProtection="1"/>
    <xf numFmtId="4" fontId="11" fillId="2" borderId="0" xfId="2" applyNumberFormat="1" applyFont="1" applyFill="1" applyAlignment="1" applyProtection="1">
      <alignment horizontal="right"/>
    </xf>
    <xf numFmtId="164" fontId="16" fillId="4" borderId="14" xfId="2" applyNumberFormat="1" applyFont="1" applyFill="1" applyBorder="1" applyAlignment="1" applyProtection="1">
      <alignment horizontal="right" vertical="center"/>
      <protection locked="0"/>
    </xf>
    <xf numFmtId="0" fontId="16" fillId="2" borderId="12" xfId="2" applyFont="1" applyFill="1" applyBorder="1" applyAlignment="1" applyProtection="1">
      <alignment horizontal="left" vertical="center"/>
    </xf>
    <xf numFmtId="165" fontId="16" fillId="3" borderId="14" xfId="2" applyNumberFormat="1" applyFont="1" applyFill="1" applyBorder="1" applyAlignment="1" applyProtection="1">
      <alignment horizontal="right" vertical="center"/>
    </xf>
    <xf numFmtId="165" fontId="16" fillId="2" borderId="18" xfId="2" applyNumberFormat="1" applyFont="1" applyFill="1" applyBorder="1" applyAlignment="1" applyProtection="1">
      <alignment horizontal="right" vertical="center"/>
    </xf>
    <xf numFmtId="165" fontId="16" fillId="4" borderId="11" xfId="2" applyNumberFormat="1" applyFont="1" applyFill="1" applyBorder="1" applyAlignment="1" applyProtection="1">
      <alignment horizontal="right" vertical="center"/>
      <protection locked="0"/>
    </xf>
    <xf numFmtId="165" fontId="16" fillId="2" borderId="11" xfId="2" applyNumberFormat="1" applyFont="1" applyFill="1" applyBorder="1" applyAlignment="1" applyProtection="1">
      <alignment horizontal="right" vertical="center"/>
    </xf>
    <xf numFmtId="0" fontId="23" fillId="2" borderId="0" xfId="0" applyFont="1" applyFill="1" applyProtection="1"/>
    <xf numFmtId="44" fontId="9" fillId="4" borderId="10" xfId="4" applyNumberFormat="1" applyFont="1" applyFill="1" applyBorder="1" applyAlignment="1" applyProtection="1">
      <alignment horizontal="center" vertical="center"/>
      <protection locked="0"/>
    </xf>
    <xf numFmtId="44" fontId="9" fillId="4" borderId="29" xfId="4" applyNumberFormat="1" applyFont="1" applyFill="1" applyBorder="1" applyAlignment="1" applyProtection="1">
      <alignment horizontal="center" vertical="center"/>
      <protection locked="0"/>
    </xf>
    <xf numFmtId="9" fontId="8" fillId="2" borderId="0" xfId="1" applyFont="1" applyFill="1" applyProtection="1"/>
    <xf numFmtId="9" fontId="20" fillId="2" borderId="0" xfId="1" applyFont="1" applyFill="1" applyProtection="1"/>
    <xf numFmtId="9" fontId="21" fillId="2" borderId="0" xfId="1" applyFont="1" applyFill="1" applyProtection="1"/>
    <xf numFmtId="44" fontId="10" fillId="2" borderId="10" xfId="4" applyFont="1" applyFill="1" applyBorder="1" applyAlignment="1" applyProtection="1">
      <alignment vertical="center"/>
      <protection hidden="1"/>
    </xf>
    <xf numFmtId="44" fontId="10" fillId="2" borderId="31" xfId="4" applyFont="1" applyFill="1" applyBorder="1" applyAlignment="1" applyProtection="1">
      <alignment vertical="center"/>
      <protection hidden="1"/>
    </xf>
    <xf numFmtId="0" fontId="10" fillId="4" borderId="29" xfId="2" applyFont="1" applyFill="1" applyBorder="1" applyAlignment="1" applyProtection="1">
      <alignment horizontal="center" vertical="center"/>
      <protection locked="0"/>
    </xf>
    <xf numFmtId="0" fontId="10" fillId="4" borderId="10" xfId="2" applyFont="1" applyFill="1" applyBorder="1" applyAlignment="1" applyProtection="1">
      <alignment horizontal="center" vertical="center"/>
      <protection locked="0"/>
    </xf>
    <xf numFmtId="0" fontId="26" fillId="2" borderId="12" xfId="2" applyFont="1" applyFill="1" applyBorder="1" applyAlignment="1" applyProtection="1">
      <alignment horizontal="center" vertical="center" wrapText="1"/>
    </xf>
    <xf numFmtId="0" fontId="26" fillId="2" borderId="40" xfId="2" applyFont="1" applyFill="1" applyBorder="1" applyAlignment="1" applyProtection="1">
      <alignment vertical="center"/>
    </xf>
    <xf numFmtId="164" fontId="26" fillId="2" borderId="39" xfId="2" applyNumberFormat="1" applyFont="1" applyFill="1" applyBorder="1" applyAlignment="1" applyProtection="1">
      <alignment horizontal="right" vertical="center"/>
    </xf>
    <xf numFmtId="164" fontId="26" fillId="2" borderId="14" xfId="2" applyNumberFormat="1" applyFont="1" applyFill="1" applyBorder="1" applyAlignment="1" applyProtection="1">
      <alignment horizontal="right" vertical="center"/>
    </xf>
    <xf numFmtId="0" fontId="26" fillId="2" borderId="12" xfId="2" applyFont="1" applyFill="1" applyBorder="1" applyAlignment="1" applyProtection="1">
      <alignment horizontal="center" vertical="center"/>
    </xf>
    <xf numFmtId="44" fontId="26" fillId="2" borderId="6" xfId="2" applyNumberFormat="1" applyFont="1" applyFill="1" applyBorder="1" applyAlignment="1" applyProtection="1">
      <alignment vertical="center"/>
    </xf>
    <xf numFmtId="164" fontId="26" fillId="2" borderId="6" xfId="2" applyNumberFormat="1" applyFont="1" applyFill="1" applyBorder="1" applyAlignment="1" applyProtection="1">
      <alignment vertical="center"/>
    </xf>
    <xf numFmtId="0" fontId="16" fillId="2" borderId="33" xfId="2" applyFont="1" applyFill="1" applyBorder="1" applyAlignment="1" applyProtection="1">
      <alignment horizontal="center" vertical="center" wrapText="1"/>
    </xf>
    <xf numFmtId="0" fontId="27" fillId="2" borderId="14" xfId="2" applyFont="1" applyFill="1" applyBorder="1" applyAlignment="1" applyProtection="1">
      <alignment horizontal="center" vertical="center"/>
    </xf>
    <xf numFmtId="0" fontId="16" fillId="2" borderId="21" xfId="2" applyFont="1" applyFill="1" applyBorder="1" applyAlignment="1" applyProtection="1">
      <alignment horizontal="center" vertical="center"/>
    </xf>
    <xf numFmtId="0" fontId="16" fillId="2" borderId="19" xfId="2" applyFont="1" applyFill="1" applyBorder="1" applyAlignment="1" applyProtection="1">
      <alignment horizontal="center" vertical="center" wrapText="1"/>
    </xf>
    <xf numFmtId="0" fontId="27" fillId="2" borderId="0" xfId="0" applyFont="1" applyFill="1" applyAlignment="1" applyProtection="1"/>
    <xf numFmtId="164" fontId="18" fillId="2" borderId="0" xfId="0" applyNumberFormat="1" applyFont="1" applyFill="1" applyAlignment="1" applyProtection="1">
      <alignment horizontal="center" vertical="center"/>
    </xf>
    <xf numFmtId="44" fontId="10" fillId="4" borderId="20" xfId="4" applyFont="1" applyFill="1" applyBorder="1" applyAlignment="1" applyProtection="1">
      <alignment horizontal="right" vertical="center"/>
      <protection locked="0"/>
    </xf>
    <xf numFmtId="9" fontId="10" fillId="2" borderId="10" xfId="1" applyFont="1" applyFill="1" applyBorder="1" applyAlignment="1" applyProtection="1">
      <alignment horizontal="center" vertical="center"/>
      <protection hidden="1"/>
    </xf>
    <xf numFmtId="0" fontId="10" fillId="2" borderId="7" xfId="2" applyFont="1" applyFill="1" applyBorder="1" applyAlignment="1" applyProtection="1">
      <alignment horizontal="center" vertical="center"/>
    </xf>
    <xf numFmtId="44" fontId="10" fillId="2" borderId="20" xfId="4" applyFont="1" applyFill="1" applyBorder="1" applyAlignment="1" applyProtection="1">
      <alignment horizontal="right" vertical="center" indent="1"/>
    </xf>
    <xf numFmtId="9" fontId="10" fillId="2" borderId="10" xfId="1" applyFont="1" applyFill="1" applyBorder="1" applyAlignment="1" applyProtection="1">
      <alignment horizontal="center" vertical="center"/>
    </xf>
    <xf numFmtId="0" fontId="16" fillId="2" borderId="25" xfId="2" applyFont="1" applyFill="1" applyBorder="1" applyAlignment="1" applyProtection="1">
      <alignment horizontal="right" vertical="center" wrapText="1"/>
    </xf>
    <xf numFmtId="0" fontId="12" fillId="4" borderId="0" xfId="0" applyNumberFormat="1" applyFont="1" applyFill="1" applyAlignment="1" applyProtection="1">
      <alignment wrapText="1"/>
      <protection locked="0"/>
    </xf>
    <xf numFmtId="9" fontId="11" fillId="2" borderId="0" xfId="2" applyNumberFormat="1" applyFont="1" applyFill="1" applyAlignment="1" applyProtection="1">
      <alignment horizontal="right" vertical="center"/>
    </xf>
    <xf numFmtId="10" fontId="10" fillId="2" borderId="10" xfId="1" applyNumberFormat="1" applyFont="1" applyFill="1" applyBorder="1" applyAlignment="1" applyProtection="1">
      <alignment horizontal="center" vertical="center"/>
    </xf>
    <xf numFmtId="0" fontId="16" fillId="2" borderId="0" xfId="2" applyFont="1" applyFill="1" applyBorder="1" applyAlignment="1" applyProtection="1">
      <alignment horizontal="center" vertical="center"/>
    </xf>
    <xf numFmtId="0" fontId="13" fillId="2" borderId="28" xfId="2" applyFont="1" applyFill="1" applyBorder="1" applyAlignment="1" applyProtection="1">
      <alignment vertical="center"/>
    </xf>
    <xf numFmtId="165" fontId="16" fillId="2" borderId="0" xfId="2" applyNumberFormat="1" applyFont="1" applyFill="1" applyBorder="1" applyAlignment="1" applyProtection="1">
      <alignment horizontal="right" vertical="center"/>
    </xf>
    <xf numFmtId="0" fontId="10" fillId="4" borderId="22" xfId="2" applyFont="1" applyFill="1" applyBorder="1" applyAlignment="1" applyProtection="1">
      <alignment vertical="center"/>
      <protection locked="0"/>
    </xf>
    <xf numFmtId="0" fontId="10" fillId="4" borderId="45" xfId="2" applyFont="1" applyFill="1" applyBorder="1" applyAlignment="1" applyProtection="1">
      <alignment horizontal="left" vertical="center"/>
      <protection locked="0"/>
    </xf>
    <xf numFmtId="0" fontId="16" fillId="2" borderId="18" xfId="2" applyFont="1" applyFill="1" applyBorder="1" applyAlignment="1" applyProtection="1">
      <alignment horizontal="center" vertical="center" wrapText="1"/>
    </xf>
    <xf numFmtId="0" fontId="27" fillId="2" borderId="18" xfId="2" applyFont="1" applyFill="1" applyBorder="1" applyAlignment="1" applyProtection="1">
      <alignment horizontal="center" vertical="center"/>
    </xf>
    <xf numFmtId="164" fontId="26" fillId="2" borderId="11" xfId="2" applyNumberFormat="1" applyFont="1" applyFill="1" applyBorder="1" applyAlignment="1" applyProtection="1">
      <alignment vertical="center"/>
    </xf>
    <xf numFmtId="0" fontId="26" fillId="2" borderId="9" xfId="2" applyFont="1" applyFill="1" applyBorder="1" applyAlignment="1" applyProtection="1">
      <alignment horizontal="center" vertical="center"/>
    </xf>
    <xf numFmtId="0" fontId="10" fillId="4" borderId="29" xfId="2" applyFont="1" applyFill="1" applyBorder="1" applyAlignment="1" applyProtection="1">
      <alignment horizontal="center" vertical="center"/>
      <protection locked="0"/>
    </xf>
    <xf numFmtId="0" fontId="10" fillId="4" borderId="1" xfId="2" applyFont="1" applyFill="1" applyBorder="1" applyAlignment="1" applyProtection="1">
      <alignment vertical="center"/>
      <protection locked="0"/>
    </xf>
    <xf numFmtId="0" fontId="10" fillId="4" borderId="45" xfId="2" applyFont="1" applyFill="1" applyBorder="1" applyAlignment="1" applyProtection="1">
      <alignment vertical="center"/>
      <protection locked="0"/>
    </xf>
    <xf numFmtId="0" fontId="10" fillId="4" borderId="1" xfId="2" applyFont="1" applyFill="1" applyBorder="1" applyAlignment="1" applyProtection="1">
      <alignment horizontal="left" vertical="center"/>
    </xf>
    <xf numFmtId="44" fontId="11" fillId="0" borderId="5" xfId="2" applyNumberFormat="1" applyFont="1" applyFill="1" applyBorder="1" applyAlignment="1" applyProtection="1">
      <alignment horizontal="right" vertical="center"/>
      <protection hidden="1"/>
    </xf>
    <xf numFmtId="0" fontId="10" fillId="4" borderId="29" xfId="2" applyFont="1" applyFill="1" applyBorder="1" applyAlignment="1" applyProtection="1">
      <alignment horizontal="center" vertical="center"/>
      <protection locked="0"/>
    </xf>
    <xf numFmtId="0" fontId="10" fillId="4" borderId="45" xfId="2" applyFont="1" applyFill="1" applyBorder="1" applyAlignment="1" applyProtection="1">
      <alignment horizontal="left" vertical="center"/>
      <protection locked="0"/>
    </xf>
    <xf numFmtId="0" fontId="26" fillId="2" borderId="12" xfId="2" applyFont="1" applyFill="1" applyBorder="1" applyAlignment="1" applyProtection="1">
      <alignment horizontal="left" vertical="center"/>
    </xf>
    <xf numFmtId="0" fontId="26" fillId="2" borderId="13" xfId="2" applyFont="1" applyFill="1" applyBorder="1" applyAlignment="1" applyProtection="1">
      <alignment horizontal="left" vertical="center"/>
    </xf>
    <xf numFmtId="0" fontId="24" fillId="4" borderId="22" xfId="2" applyFont="1" applyFill="1" applyBorder="1" applyAlignment="1" applyProtection="1">
      <alignment horizontal="left" vertical="center"/>
      <protection locked="0"/>
    </xf>
    <xf numFmtId="0" fontId="16" fillId="2" borderId="3" xfId="2" applyFont="1" applyFill="1" applyBorder="1" applyAlignment="1" applyProtection="1">
      <alignment horizontal="center" vertical="center"/>
    </xf>
    <xf numFmtId="166" fontId="10" fillId="2" borderId="31" xfId="4" applyNumberFormat="1" applyFont="1" applyFill="1" applyBorder="1" applyAlignment="1" applyProtection="1">
      <alignment vertical="center"/>
      <protection hidden="1"/>
    </xf>
    <xf numFmtId="166" fontId="10" fillId="2" borderId="10" xfId="4" applyNumberFormat="1" applyFont="1" applyFill="1" applyBorder="1" applyAlignment="1" applyProtection="1">
      <alignment vertical="center"/>
      <protection hidden="1"/>
    </xf>
    <xf numFmtId="166" fontId="9" fillId="4" borderId="29" xfId="4" applyNumberFormat="1" applyFont="1" applyFill="1" applyBorder="1" applyAlignment="1" applyProtection="1">
      <alignment horizontal="center" vertical="center"/>
      <protection locked="0"/>
    </xf>
    <xf numFmtId="164" fontId="26" fillId="2" borderId="13" xfId="2" applyNumberFormat="1" applyFont="1" applyFill="1" applyBorder="1" applyAlignment="1" applyProtection="1">
      <alignment horizontal="right" vertical="center"/>
    </xf>
    <xf numFmtId="0" fontId="26" fillId="2" borderId="13" xfId="2" applyFont="1" applyFill="1" applyBorder="1" applyAlignment="1" applyProtection="1">
      <alignment vertical="center"/>
    </xf>
    <xf numFmtId="167" fontId="26" fillId="2" borderId="14" xfId="2" applyNumberFormat="1" applyFont="1" applyFill="1" applyBorder="1" applyAlignment="1" applyProtection="1">
      <alignment horizontal="right" vertical="center"/>
    </xf>
    <xf numFmtId="0" fontId="29" fillId="2" borderId="0" xfId="0" applyFont="1" applyFill="1" applyProtection="1"/>
    <xf numFmtId="0" fontId="30" fillId="2" borderId="1" xfId="2" applyFont="1" applyFill="1" applyBorder="1" applyAlignment="1" applyProtection="1">
      <alignment horizontal="center" vertical="center"/>
    </xf>
    <xf numFmtId="0" fontId="30" fillId="4" borderId="1" xfId="2" applyFont="1" applyFill="1" applyBorder="1" applyAlignment="1" applyProtection="1">
      <alignment horizontal="center" vertical="center"/>
      <protection locked="0"/>
    </xf>
    <xf numFmtId="0" fontId="30" fillId="4" borderId="22" xfId="2" applyFont="1" applyFill="1" applyBorder="1" applyAlignment="1" applyProtection="1">
      <alignment horizontal="center" vertical="center"/>
      <protection locked="0"/>
    </xf>
    <xf numFmtId="0" fontId="30" fillId="4" borderId="10" xfId="2" applyFont="1" applyFill="1" applyBorder="1" applyAlignment="1" applyProtection="1">
      <alignment horizontal="center" vertical="center"/>
      <protection locked="0"/>
    </xf>
    <xf numFmtId="0" fontId="30" fillId="4" borderId="29" xfId="2" applyFont="1" applyFill="1" applyBorder="1" applyAlignment="1" applyProtection="1">
      <alignment horizontal="center" vertical="center"/>
      <protection locked="0"/>
    </xf>
    <xf numFmtId="44" fontId="31" fillId="4" borderId="29" xfId="4" applyNumberFormat="1" applyFont="1" applyFill="1" applyBorder="1" applyAlignment="1" applyProtection="1">
      <alignment horizontal="center" vertical="center"/>
      <protection locked="0"/>
    </xf>
    <xf numFmtId="44" fontId="30" fillId="2" borderId="10" xfId="4" applyFont="1" applyFill="1" applyBorder="1" applyAlignment="1" applyProtection="1">
      <alignment vertical="center"/>
      <protection hidden="1"/>
    </xf>
    <xf numFmtId="164" fontId="31" fillId="2" borderId="0" xfId="0" applyNumberFormat="1" applyFont="1" applyFill="1" applyAlignment="1" applyProtection="1">
      <alignment horizontal="right"/>
    </xf>
    <xf numFmtId="9" fontId="29" fillId="2" borderId="0" xfId="1" applyFont="1" applyFill="1" applyProtection="1"/>
    <xf numFmtId="168" fontId="10" fillId="2" borderId="10" xfId="4" applyNumberFormat="1" applyFont="1" applyFill="1" applyBorder="1" applyAlignment="1" applyProtection="1">
      <alignment vertical="center"/>
      <protection hidden="1"/>
    </xf>
    <xf numFmtId="0" fontId="10" fillId="2" borderId="32" xfId="2" applyFont="1" applyFill="1" applyBorder="1" applyAlignment="1" applyProtection="1">
      <alignment horizontal="center" vertical="center"/>
    </xf>
    <xf numFmtId="0" fontId="10" fillId="4" borderId="32" xfId="2" applyFont="1" applyFill="1" applyBorder="1" applyAlignment="1" applyProtection="1">
      <alignment horizontal="center" vertical="center"/>
      <protection locked="0"/>
    </xf>
    <xf numFmtId="0" fontId="10" fillId="4" borderId="0" xfId="2" applyFont="1" applyFill="1" applyBorder="1" applyAlignment="1" applyProtection="1">
      <alignment horizontal="center" vertical="center"/>
      <protection locked="0"/>
    </xf>
    <xf numFmtId="44" fontId="9" fillId="4" borderId="0" xfId="4" applyNumberFormat="1" applyFont="1" applyFill="1" applyBorder="1" applyAlignment="1" applyProtection="1">
      <alignment horizontal="center" vertical="center"/>
      <protection locked="0"/>
    </xf>
    <xf numFmtId="168" fontId="10" fillId="2" borderId="25" xfId="4" applyNumberFormat="1" applyFont="1" applyFill="1" applyBorder="1" applyAlignment="1" applyProtection="1">
      <alignment vertical="center"/>
      <protection hidden="1"/>
    </xf>
    <xf numFmtId="9" fontId="10" fillId="2" borderId="30" xfId="1" applyFont="1" applyFill="1" applyBorder="1" applyAlignment="1" applyProtection="1">
      <alignment horizontal="center" vertical="center"/>
      <protection hidden="1"/>
    </xf>
    <xf numFmtId="44" fontId="10" fillId="2" borderId="18" xfId="4" applyFont="1" applyFill="1" applyBorder="1" applyAlignment="1" applyProtection="1">
      <alignment vertical="center"/>
      <protection hidden="1"/>
    </xf>
    <xf numFmtId="7" fontId="30" fillId="2" borderId="25" xfId="4" applyNumberFormat="1" applyFont="1" applyFill="1" applyBorder="1" applyAlignment="1" applyProtection="1">
      <alignment vertical="center"/>
      <protection hidden="1"/>
    </xf>
    <xf numFmtId="0" fontId="24" fillId="4" borderId="10" xfId="2" applyFont="1" applyFill="1" applyBorder="1" applyAlignment="1" applyProtection="1">
      <alignment horizontal="left" vertical="center"/>
      <protection locked="0"/>
    </xf>
    <xf numFmtId="0" fontId="24" fillId="4" borderId="29" xfId="2" applyFont="1" applyFill="1" applyBorder="1" applyAlignment="1" applyProtection="1">
      <alignment horizontal="left" vertical="center"/>
      <protection locked="0"/>
    </xf>
    <xf numFmtId="0" fontId="24" fillId="4" borderId="22" xfId="2" applyFont="1" applyFill="1" applyBorder="1" applyAlignment="1" applyProtection="1">
      <alignment horizontal="left" vertical="center"/>
      <protection locked="0"/>
    </xf>
    <xf numFmtId="0" fontId="10" fillId="4" borderId="45" xfId="2" applyFont="1" applyFill="1" applyBorder="1" applyAlignment="1" applyProtection="1">
      <alignment horizontal="left" vertical="center"/>
      <protection locked="0"/>
    </xf>
    <xf numFmtId="0" fontId="33" fillId="2" borderId="28" xfId="2" applyFont="1" applyFill="1" applyBorder="1" applyAlignment="1" applyProtection="1">
      <alignment vertical="center"/>
    </xf>
    <xf numFmtId="0" fontId="34" fillId="2" borderId="0" xfId="2" applyFont="1" applyFill="1" applyBorder="1" applyAlignment="1" applyProtection="1">
      <alignment horizontal="left" vertical="top" wrapText="1"/>
      <protection locked="0"/>
    </xf>
    <xf numFmtId="0" fontId="16" fillId="2" borderId="41" xfId="2" applyFont="1" applyFill="1" applyBorder="1" applyAlignment="1" applyProtection="1">
      <alignment horizontal="center" vertical="center"/>
    </xf>
    <xf numFmtId="0" fontId="16" fillId="2" borderId="16" xfId="2" applyFont="1" applyFill="1" applyBorder="1" applyAlignment="1" applyProtection="1">
      <alignment horizontal="center" vertical="center"/>
    </xf>
    <xf numFmtId="0" fontId="26" fillId="2" borderId="32" xfId="2" applyFont="1" applyFill="1" applyBorder="1" applyAlignment="1" applyProtection="1">
      <alignment horizontal="left" vertical="center"/>
    </xf>
    <xf numFmtId="0" fontId="26" fillId="2" borderId="0" xfId="2" applyFont="1" applyFill="1" applyBorder="1" applyAlignment="1" applyProtection="1">
      <alignment horizontal="left" vertical="center"/>
    </xf>
    <xf numFmtId="44" fontId="26" fillId="2" borderId="32" xfId="2" applyNumberFormat="1" applyFont="1" applyFill="1" applyBorder="1" applyAlignment="1" applyProtection="1">
      <alignment horizontal="center" vertical="center"/>
    </xf>
    <xf numFmtId="0" fontId="26" fillId="2" borderId="18" xfId="2" applyFont="1" applyFill="1" applyBorder="1" applyAlignment="1" applyProtection="1">
      <alignment horizontal="center" vertical="center"/>
    </xf>
    <xf numFmtId="0" fontId="16" fillId="2" borderId="42" xfId="2" applyFont="1" applyFill="1" applyBorder="1" applyAlignment="1" applyProtection="1">
      <alignment horizontal="center" vertical="center"/>
    </xf>
    <xf numFmtId="0" fontId="25" fillId="5" borderId="43" xfId="2" applyFont="1" applyFill="1" applyBorder="1" applyAlignment="1" applyProtection="1">
      <alignment horizontal="center" vertical="center"/>
    </xf>
    <xf numFmtId="0" fontId="25" fillId="5" borderId="44" xfId="2" applyFont="1" applyFill="1" applyBorder="1" applyAlignment="1" applyProtection="1">
      <alignment horizontal="center" vertical="center"/>
    </xf>
    <xf numFmtId="0" fontId="16" fillId="2" borderId="19" xfId="2" applyFont="1" applyFill="1" applyBorder="1" applyAlignment="1" applyProtection="1">
      <alignment horizontal="center" vertical="center"/>
    </xf>
    <xf numFmtId="0" fontId="16" fillId="2" borderId="3" xfId="2" applyFont="1" applyFill="1" applyBorder="1" applyAlignment="1" applyProtection="1">
      <alignment horizontal="center" vertical="center"/>
    </xf>
    <xf numFmtId="0" fontId="16" fillId="2" borderId="21" xfId="2" applyFont="1" applyFill="1" applyBorder="1" applyAlignment="1" applyProtection="1">
      <alignment horizontal="center" vertical="center"/>
    </xf>
    <xf numFmtId="0" fontId="26" fillId="2" borderId="12" xfId="2" applyFont="1" applyFill="1" applyBorder="1" applyAlignment="1" applyProtection="1">
      <alignment horizontal="left" vertical="center"/>
    </xf>
    <xf numFmtId="0" fontId="26" fillId="2" borderId="13" xfId="2" applyFont="1" applyFill="1" applyBorder="1" applyAlignment="1" applyProtection="1">
      <alignment horizontal="left" vertical="center"/>
    </xf>
    <xf numFmtId="44" fontId="10" fillId="4" borderId="29" xfId="4" applyFont="1" applyFill="1" applyBorder="1" applyAlignment="1" applyProtection="1">
      <alignment horizontal="center" vertical="center"/>
      <protection locked="0"/>
    </xf>
    <xf numFmtId="44" fontId="10" fillId="4" borderId="22" xfId="4" applyFont="1" applyFill="1" applyBorder="1" applyAlignment="1" applyProtection="1">
      <alignment horizontal="center" vertical="center"/>
      <protection locked="0"/>
    </xf>
    <xf numFmtId="44" fontId="10" fillId="4" borderId="10" xfId="4" applyFont="1" applyFill="1" applyBorder="1" applyAlignment="1" applyProtection="1">
      <alignment horizontal="center" vertical="center"/>
      <protection locked="0"/>
    </xf>
    <xf numFmtId="0" fontId="10" fillId="4" borderId="29" xfId="2" applyFont="1" applyFill="1" applyBorder="1" applyAlignment="1" applyProtection="1">
      <alignment horizontal="left" vertical="center"/>
      <protection locked="0"/>
    </xf>
    <xf numFmtId="0" fontId="10" fillId="4" borderId="45" xfId="2" applyFont="1" applyFill="1" applyBorder="1" applyAlignment="1" applyProtection="1">
      <alignment horizontal="left" vertical="center"/>
      <protection locked="0"/>
    </xf>
    <xf numFmtId="0" fontId="10" fillId="4" borderId="22" xfId="2" applyFont="1" applyFill="1" applyBorder="1" applyAlignment="1" applyProtection="1">
      <alignment horizontal="left" vertical="center"/>
      <protection locked="0"/>
    </xf>
    <xf numFmtId="0" fontId="16" fillId="2" borderId="32" xfId="2" applyFont="1" applyFill="1" applyBorder="1" applyAlignment="1" applyProtection="1">
      <alignment vertical="center" wrapText="1"/>
    </xf>
    <xf numFmtId="0" fontId="16" fillId="2" borderId="0" xfId="2" applyFont="1" applyFill="1" applyBorder="1" applyAlignment="1" applyProtection="1">
      <alignment vertical="center" wrapText="1"/>
    </xf>
    <xf numFmtId="0" fontId="16" fillId="2" borderId="12" xfId="2" applyFont="1" applyFill="1" applyBorder="1" applyAlignment="1" applyProtection="1">
      <alignment vertical="center"/>
    </xf>
    <xf numFmtId="0" fontId="16" fillId="2" borderId="13" xfId="2" applyFont="1" applyFill="1" applyBorder="1" applyAlignment="1" applyProtection="1">
      <alignment vertical="center"/>
    </xf>
    <xf numFmtId="0" fontId="16" fillId="2" borderId="14" xfId="2" applyFont="1" applyFill="1" applyBorder="1" applyAlignment="1" applyProtection="1">
      <alignment vertical="center"/>
    </xf>
    <xf numFmtId="0" fontId="11" fillId="2" borderId="0" xfId="2" applyFont="1" applyFill="1" applyAlignment="1" applyProtection="1">
      <alignment horizontal="left"/>
    </xf>
    <xf numFmtId="0" fontId="13" fillId="3" borderId="12" xfId="2" applyFont="1" applyFill="1" applyBorder="1" applyAlignment="1" applyProtection="1">
      <alignment vertical="center"/>
    </xf>
    <xf numFmtId="0" fontId="13" fillId="3" borderId="13" xfId="2" applyFont="1" applyFill="1" applyBorder="1" applyAlignment="1" applyProtection="1">
      <alignment vertical="center"/>
    </xf>
    <xf numFmtId="0" fontId="13" fillId="3" borderId="14" xfId="2" applyFont="1" applyFill="1" applyBorder="1" applyAlignment="1" applyProtection="1">
      <alignment vertical="center"/>
    </xf>
    <xf numFmtId="0" fontId="19" fillId="2" borderId="28" xfId="2" applyFont="1" applyFill="1" applyBorder="1" applyAlignment="1" applyProtection="1">
      <alignment horizontal="left" vertical="center" wrapText="1"/>
    </xf>
    <xf numFmtId="0" fontId="15" fillId="4" borderId="0" xfId="2" applyFont="1" applyFill="1" applyBorder="1" applyAlignment="1" applyProtection="1">
      <alignment horizontal="left" vertical="top" wrapText="1"/>
      <protection locked="0"/>
    </xf>
    <xf numFmtId="0" fontId="35" fillId="2" borderId="0" xfId="2" applyFont="1" applyFill="1" applyBorder="1" applyAlignment="1" applyProtection="1">
      <alignment horizontal="left" vertical="top" wrapText="1"/>
      <protection locked="0"/>
    </xf>
    <xf numFmtId="0" fontId="34" fillId="2" borderId="0" xfId="2" applyFont="1" applyFill="1" applyBorder="1" applyAlignment="1" applyProtection="1">
      <alignment horizontal="left" vertical="top" wrapText="1"/>
      <protection locked="0"/>
    </xf>
    <xf numFmtId="0" fontId="13" fillId="3" borderId="9" xfId="2" applyFont="1" applyFill="1" applyBorder="1" applyAlignment="1" applyProtection="1">
      <alignment vertical="center"/>
    </xf>
    <xf numFmtId="0" fontId="13" fillId="3" borderId="17" xfId="2" applyFont="1" applyFill="1" applyBorder="1" applyAlignment="1" applyProtection="1">
      <alignment vertical="center"/>
    </xf>
    <xf numFmtId="0" fontId="13" fillId="3" borderId="11" xfId="2" applyFont="1" applyFill="1" applyBorder="1" applyAlignment="1" applyProtection="1">
      <alignment vertical="center"/>
    </xf>
    <xf numFmtId="44" fontId="26" fillId="2" borderId="12" xfId="2" applyNumberFormat="1" applyFont="1" applyFill="1" applyBorder="1" applyAlignment="1" applyProtection="1">
      <alignment horizontal="center" vertical="center"/>
    </xf>
    <xf numFmtId="0" fontId="26" fillId="2" borderId="14" xfId="2" applyFont="1" applyFill="1" applyBorder="1" applyAlignment="1" applyProtection="1">
      <alignment horizontal="center" vertical="center"/>
    </xf>
    <xf numFmtId="0" fontId="16" fillId="2" borderId="20" xfId="2" applyFont="1" applyFill="1" applyBorder="1" applyAlignment="1" applyProtection="1">
      <alignment horizontal="center" vertical="center"/>
    </xf>
    <xf numFmtId="0" fontId="28" fillId="4" borderId="39" xfId="2" applyFont="1" applyFill="1" applyBorder="1" applyAlignment="1" applyProtection="1">
      <alignment horizontal="left" vertical="center" wrapText="1"/>
      <protection locked="0"/>
    </xf>
    <xf numFmtId="0" fontId="28" fillId="4" borderId="13" xfId="2" applyFont="1" applyFill="1" applyBorder="1" applyAlignment="1" applyProtection="1">
      <alignment horizontal="left" vertical="center" wrapText="1"/>
      <protection locked="0"/>
    </xf>
    <xf numFmtId="0" fontId="28" fillId="4" borderId="14" xfId="2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Alignment="1" applyProtection="1">
      <alignment horizontal="center"/>
    </xf>
    <xf numFmtId="0" fontId="27" fillId="2" borderId="0" xfId="0" applyFont="1" applyFill="1" applyAlignment="1" applyProtection="1">
      <alignment horizontal="right"/>
    </xf>
    <xf numFmtId="14" fontId="11" fillId="4" borderId="0" xfId="0" applyNumberFormat="1" applyFont="1" applyFill="1" applyAlignment="1" applyProtection="1">
      <alignment horizontal="center"/>
      <protection locked="0"/>
    </xf>
    <xf numFmtId="0" fontId="11" fillId="4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justify" wrapText="1"/>
    </xf>
    <xf numFmtId="0" fontId="13" fillId="3" borderId="12" xfId="2" applyFont="1" applyFill="1" applyBorder="1" applyAlignment="1" applyProtection="1">
      <alignment horizontal="center" vertical="center"/>
    </xf>
    <xf numFmtId="0" fontId="13" fillId="3" borderId="13" xfId="2" applyFont="1" applyFill="1" applyBorder="1" applyAlignment="1" applyProtection="1">
      <alignment horizontal="center" vertical="center"/>
    </xf>
    <xf numFmtId="0" fontId="13" fillId="3" borderId="14" xfId="2" applyFont="1" applyFill="1" applyBorder="1" applyAlignment="1" applyProtection="1">
      <alignment horizontal="center" vertical="center"/>
    </xf>
    <xf numFmtId="0" fontId="12" fillId="2" borderId="0" xfId="0" applyNumberFormat="1" applyFont="1" applyFill="1" applyAlignment="1" applyProtection="1">
      <alignment horizontal="right" wrapText="1"/>
    </xf>
    <xf numFmtId="0" fontId="26" fillId="4" borderId="0" xfId="0" applyFont="1" applyFill="1" applyAlignment="1" applyProtection="1">
      <alignment horizontal="center" wrapText="1"/>
      <protection locked="0"/>
    </xf>
    <xf numFmtId="0" fontId="16" fillId="2" borderId="37" xfId="2" applyFont="1" applyFill="1" applyBorder="1" applyAlignment="1" applyProtection="1">
      <alignment horizontal="center" vertical="center" wrapText="1"/>
    </xf>
    <xf numFmtId="0" fontId="16" fillId="2" borderId="38" xfId="2" applyFont="1" applyFill="1" applyBorder="1" applyAlignment="1" applyProtection="1">
      <alignment horizontal="center" vertical="center" wrapText="1"/>
    </xf>
    <xf numFmtId="0" fontId="24" fillId="4" borderId="29" xfId="2" applyFont="1" applyFill="1" applyBorder="1" applyAlignment="1" applyProtection="1">
      <alignment horizontal="left" vertical="center"/>
      <protection locked="0"/>
    </xf>
    <xf numFmtId="0" fontId="24" fillId="4" borderId="22" xfId="2" applyFont="1" applyFill="1" applyBorder="1" applyAlignment="1" applyProtection="1">
      <alignment horizontal="left" vertical="center"/>
      <protection locked="0"/>
    </xf>
    <xf numFmtId="0" fontId="10" fillId="4" borderId="1" xfId="2" applyFont="1" applyFill="1" applyBorder="1" applyAlignment="1" applyProtection="1">
      <alignment horizontal="center" vertical="center"/>
      <protection locked="0"/>
    </xf>
    <xf numFmtId="0" fontId="10" fillId="4" borderId="22" xfId="2" applyFont="1" applyFill="1" applyBorder="1" applyAlignment="1" applyProtection="1">
      <alignment horizontal="center" vertical="center"/>
      <protection locked="0"/>
    </xf>
    <xf numFmtId="0" fontId="16" fillId="2" borderId="46" xfId="2" applyFont="1" applyFill="1" applyBorder="1" applyAlignment="1" applyProtection="1">
      <alignment horizontal="center" vertical="center" wrapText="1"/>
    </xf>
    <xf numFmtId="0" fontId="16" fillId="2" borderId="47" xfId="2" applyFont="1" applyFill="1" applyBorder="1" applyAlignment="1" applyProtection="1">
      <alignment horizontal="center" vertical="center" wrapText="1"/>
    </xf>
  </cellXfs>
  <cellStyles count="5">
    <cellStyle name="Normalny" xfId="0" builtinId="0"/>
    <cellStyle name="Normalny 2" xfId="2" xr:uid="{00000000-0005-0000-0000-000001000000}"/>
    <cellStyle name="Normalny 3" xfId="3" xr:uid="{00000000-0005-0000-0000-000002000000}"/>
    <cellStyle name="Procentowy" xfId="1" builtinId="5"/>
    <cellStyle name="Walutowy" xfId="4" builtinId="4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"/>
  <sheetViews>
    <sheetView workbookViewId="0">
      <selection activeCell="B32" sqref="B32:D32"/>
    </sheetView>
  </sheetViews>
  <sheetFormatPr defaultRowHeight="14.5"/>
  <sheetData>
    <row r="1" spans="1:1">
      <c r="A1" t="s"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"/>
  <sheetViews>
    <sheetView workbookViewId="0">
      <selection activeCell="B32" sqref="B32:D32"/>
    </sheetView>
  </sheetViews>
  <sheetFormatPr defaultRowHeight="14.5"/>
  <sheetData>
    <row r="1" spans="1:1">
      <c r="A1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"/>
  <sheetViews>
    <sheetView workbookViewId="0">
      <selection activeCell="B32" sqref="B32:D32"/>
    </sheetView>
  </sheetViews>
  <sheetFormatPr defaultRowHeight="14.5"/>
  <sheetData>
    <row r="1" spans="1:1">
      <c r="A1" t="s">
        <v>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A1:B61"/>
  <sheetViews>
    <sheetView showGridLines="0" workbookViewId="0">
      <selection activeCell="B32" sqref="B32:D32"/>
    </sheetView>
  </sheetViews>
  <sheetFormatPr defaultRowHeight="14.5"/>
  <cols>
    <col min="1" max="1" width="65.453125" customWidth="1"/>
    <col min="2" max="2" width="22.453125" customWidth="1"/>
  </cols>
  <sheetData>
    <row r="1" spans="1:2" ht="19.5" customHeight="1">
      <c r="A1" s="1"/>
      <c r="B1" s="2"/>
    </row>
    <row r="2" spans="1:2" ht="19.5" customHeight="1">
      <c r="A2" s="3" t="s">
        <v>22</v>
      </c>
      <c r="B2" s="4"/>
    </row>
    <row r="3" spans="1:2" ht="19.5" customHeight="1">
      <c r="A3" s="5"/>
      <c r="B3" s="4"/>
    </row>
    <row r="4" spans="1:2" ht="19.5" customHeight="1">
      <c r="A4" s="6" t="s">
        <v>23</v>
      </c>
      <c r="B4" s="4"/>
    </row>
    <row r="5" spans="1:2" ht="19.5" customHeight="1">
      <c r="A5" s="7"/>
      <c r="B5" s="4"/>
    </row>
    <row r="6" spans="1:2" ht="19.5" customHeight="1">
      <c r="A6" s="8" t="s">
        <v>24</v>
      </c>
      <c r="B6" s="9" t="s">
        <v>25</v>
      </c>
    </row>
    <row r="7" spans="1:2" ht="19.5" customHeight="1">
      <c r="A7" s="8" t="s">
        <v>26</v>
      </c>
      <c r="B7" s="9" t="s">
        <v>25</v>
      </c>
    </row>
    <row r="8" spans="1:2" ht="19.5" customHeight="1">
      <c r="A8" s="8" t="s">
        <v>27</v>
      </c>
      <c r="B8" s="9" t="s">
        <v>25</v>
      </c>
    </row>
    <row r="9" spans="1:2" ht="19.5" customHeight="1">
      <c r="A9" s="8" t="s">
        <v>28</v>
      </c>
      <c r="B9" s="9" t="s">
        <v>25</v>
      </c>
    </row>
    <row r="10" spans="1:2" ht="19.5" customHeight="1">
      <c r="A10" s="8"/>
      <c r="B10" s="4"/>
    </row>
    <row r="11" spans="1:2" ht="19.5" customHeight="1">
      <c r="A11" s="8"/>
      <c r="B11" s="4"/>
    </row>
    <row r="12" spans="1:2" ht="19.5" customHeight="1">
      <c r="A12" s="8"/>
      <c r="B12" s="4"/>
    </row>
    <row r="13" spans="1:2" ht="19.5" customHeight="1">
      <c r="A13" s="8"/>
      <c r="B13" s="4"/>
    </row>
    <row r="14" spans="1:2" ht="19.5" customHeight="1">
      <c r="A14" s="3" t="s">
        <v>29</v>
      </c>
      <c r="B14" s="4"/>
    </row>
    <row r="15" spans="1:2" ht="19.5" customHeight="1">
      <c r="A15" s="8"/>
      <c r="B15" s="4"/>
    </row>
    <row r="16" spans="1:2" ht="19.5" customHeight="1">
      <c r="A16" s="6" t="s">
        <v>30</v>
      </c>
      <c r="B16" s="4"/>
    </row>
    <row r="17" spans="1:2" ht="19.5" customHeight="1">
      <c r="A17" s="7"/>
      <c r="B17" s="4"/>
    </row>
    <row r="18" spans="1:2" ht="19.5" customHeight="1">
      <c r="A18" s="8" t="s">
        <v>24</v>
      </c>
      <c r="B18" s="9" t="s">
        <v>25</v>
      </c>
    </row>
    <row r="19" spans="1:2" ht="19.5" customHeight="1">
      <c r="A19" s="8" t="s">
        <v>26</v>
      </c>
      <c r="B19" s="9" t="s">
        <v>25</v>
      </c>
    </row>
    <row r="20" spans="1:2" ht="19.5" customHeight="1">
      <c r="A20" s="8" t="s">
        <v>27</v>
      </c>
      <c r="B20" s="9" t="s">
        <v>25</v>
      </c>
    </row>
    <row r="21" spans="1:2" ht="19.5" customHeight="1">
      <c r="A21" s="8" t="s">
        <v>28</v>
      </c>
      <c r="B21" s="9" t="s">
        <v>25</v>
      </c>
    </row>
    <row r="22" spans="1:2" ht="19.5" customHeight="1">
      <c r="A22" s="8"/>
      <c r="B22" s="4"/>
    </row>
    <row r="23" spans="1:2" ht="19.5" customHeight="1">
      <c r="A23" s="8"/>
      <c r="B23" s="4"/>
    </row>
    <row r="24" spans="1:2" ht="19.5" customHeight="1">
      <c r="A24" s="3" t="s">
        <v>31</v>
      </c>
      <c r="B24" s="4"/>
    </row>
    <row r="25" spans="1:2" ht="19.5" customHeight="1">
      <c r="A25" s="3"/>
      <c r="B25" s="4"/>
    </row>
    <row r="26" spans="1:2" ht="19.5" customHeight="1">
      <c r="A26" s="6" t="s">
        <v>32</v>
      </c>
      <c r="B26" s="4"/>
    </row>
    <row r="27" spans="1:2" ht="19.5" customHeight="1">
      <c r="A27" s="10"/>
      <c r="B27" s="4"/>
    </row>
    <row r="28" spans="1:2" ht="19.5" customHeight="1">
      <c r="A28" s="8" t="s">
        <v>33</v>
      </c>
      <c r="B28" s="9" t="s">
        <v>25</v>
      </c>
    </row>
    <row r="29" spans="1:2" ht="19.5" customHeight="1">
      <c r="A29" s="8" t="s">
        <v>26</v>
      </c>
      <c r="B29" s="9" t="s">
        <v>25</v>
      </c>
    </row>
    <row r="30" spans="1:2" ht="19.5" customHeight="1">
      <c r="A30" s="8" t="s">
        <v>27</v>
      </c>
      <c r="B30" s="9" t="s">
        <v>25</v>
      </c>
    </row>
    <row r="31" spans="1:2" ht="19.5" customHeight="1">
      <c r="A31" s="8" t="s">
        <v>28</v>
      </c>
      <c r="B31" s="9" t="s">
        <v>25</v>
      </c>
    </row>
    <row r="32" spans="1:2" ht="19.5" customHeight="1">
      <c r="A32" s="8"/>
      <c r="B32" s="4"/>
    </row>
    <row r="33" spans="1:2" ht="19.5" customHeight="1">
      <c r="A33" s="3"/>
      <c r="B33" s="4"/>
    </row>
    <row r="34" spans="1:2" ht="19.5" customHeight="1">
      <c r="A34" s="3" t="s">
        <v>34</v>
      </c>
      <c r="B34" s="4"/>
    </row>
    <row r="35" spans="1:2" ht="19.5" customHeight="1">
      <c r="A35" s="8"/>
      <c r="B35" s="4"/>
    </row>
    <row r="36" spans="1:2" ht="19.5" customHeight="1">
      <c r="A36" s="6" t="s">
        <v>35</v>
      </c>
      <c r="B36" s="4"/>
    </row>
    <row r="37" spans="1:2" ht="19.5" customHeight="1">
      <c r="A37" s="10"/>
      <c r="B37" s="4"/>
    </row>
    <row r="38" spans="1:2" ht="19.5" customHeight="1">
      <c r="A38" s="8" t="s">
        <v>33</v>
      </c>
      <c r="B38" s="9" t="s">
        <v>25</v>
      </c>
    </row>
    <row r="39" spans="1:2" ht="19.5" customHeight="1">
      <c r="A39" s="8" t="s">
        <v>26</v>
      </c>
      <c r="B39" s="9" t="s">
        <v>25</v>
      </c>
    </row>
    <row r="40" spans="1:2" ht="19.5" customHeight="1">
      <c r="A40" s="8" t="s">
        <v>27</v>
      </c>
      <c r="B40" s="9" t="s">
        <v>25</v>
      </c>
    </row>
    <row r="41" spans="1:2" ht="19.5" customHeight="1">
      <c r="A41" s="8" t="s">
        <v>28</v>
      </c>
      <c r="B41" s="9" t="s">
        <v>25</v>
      </c>
    </row>
    <row r="42" spans="1:2" ht="19.5" customHeight="1">
      <c r="A42" s="11"/>
      <c r="B42" s="4"/>
    </row>
    <row r="43" spans="1:2" ht="19.5" customHeight="1">
      <c r="A43" s="11"/>
      <c r="B43" s="4"/>
    </row>
    <row r="44" spans="1:2" ht="19.5" customHeight="1">
      <c r="A44" s="12"/>
      <c r="B44" s="13"/>
    </row>
    <row r="45" spans="1:2" ht="19.5" customHeight="1"/>
    <row r="46" spans="1:2" ht="19.5" customHeight="1"/>
    <row r="47" spans="1:2" ht="19.5" customHeight="1"/>
    <row r="48" spans="1:2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"/>
  <sheetViews>
    <sheetView workbookViewId="0">
      <selection activeCell="B32" sqref="B32:D32"/>
    </sheetView>
  </sheetViews>
  <sheetFormatPr defaultRowHeight="14.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pageSetUpPr fitToPage="1"/>
  </sheetPr>
  <dimension ref="A1:O244"/>
  <sheetViews>
    <sheetView tabSelected="1" topLeftCell="A44" zoomScale="75" zoomScaleNormal="75" workbookViewId="0">
      <selection activeCell="C55" sqref="C55"/>
    </sheetView>
  </sheetViews>
  <sheetFormatPr defaultColWidth="0" defaultRowHeight="14" zeroHeight="1"/>
  <cols>
    <col min="1" max="1" width="1.453125" style="14" customWidth="1"/>
    <col min="2" max="2" width="5.81640625" style="14" customWidth="1"/>
    <col min="3" max="3" width="63.1796875" style="14" customWidth="1"/>
    <col min="4" max="4" width="11.26953125" style="14" customWidth="1"/>
    <col min="5" max="5" width="27.1796875" style="14" customWidth="1"/>
    <col min="6" max="6" width="22.54296875" style="14" customWidth="1"/>
    <col min="7" max="7" width="18.1796875" style="14" customWidth="1"/>
    <col min="8" max="8" width="19.453125" style="14" customWidth="1"/>
    <col min="9" max="9" width="19.7265625" style="14" customWidth="1"/>
    <col min="10" max="10" width="24.7265625" style="15" customWidth="1"/>
    <col min="11" max="11" width="3.26953125" style="16" bestFit="1" customWidth="1"/>
    <col min="12" max="12" width="13.54296875" style="14" customWidth="1"/>
    <col min="13" max="13" width="9.81640625" style="14" customWidth="1"/>
    <col min="14" max="14" width="20.7265625" style="14" hidden="1" customWidth="1"/>
    <col min="15" max="15" width="13.54296875" style="68" hidden="1" customWidth="1"/>
    <col min="16" max="16384" width="20.7265625" style="14" hidden="1"/>
  </cols>
  <sheetData>
    <row r="1" spans="2:12" ht="7.5" customHeight="1"/>
    <row r="2" spans="2:12" ht="21.75" hidden="1" customHeight="1">
      <c r="H2" s="190"/>
      <c r="I2" s="190"/>
      <c r="J2" s="190"/>
    </row>
    <row r="3" spans="2:12" ht="24" customHeight="1">
      <c r="G3" s="191" t="s">
        <v>38</v>
      </c>
      <c r="H3" s="191"/>
      <c r="I3" s="192" t="s">
        <v>102</v>
      </c>
      <c r="J3" s="193"/>
      <c r="L3" s="65"/>
    </row>
    <row r="4" spans="2:12" ht="9" hidden="1" customHeight="1">
      <c r="G4" s="17"/>
      <c r="H4" s="18"/>
      <c r="I4" s="18"/>
      <c r="J4" s="18"/>
    </row>
    <row r="5" spans="2:12" ht="9" hidden="1" customHeight="1">
      <c r="G5" s="17"/>
      <c r="H5" s="18"/>
      <c r="I5" s="18"/>
      <c r="J5" s="18"/>
    </row>
    <row r="6" spans="2:12">
      <c r="B6" s="17"/>
    </row>
    <row r="7" spans="2:12" ht="27" customHeight="1">
      <c r="B7" s="198" t="s">
        <v>76</v>
      </c>
      <c r="C7" s="198"/>
      <c r="D7" s="198"/>
      <c r="E7" s="94"/>
      <c r="F7" s="198" t="s">
        <v>77</v>
      </c>
      <c r="G7" s="198"/>
      <c r="H7" s="94"/>
      <c r="I7" s="19"/>
      <c r="J7" s="19"/>
    </row>
    <row r="8" spans="2:12">
      <c r="B8" s="194"/>
      <c r="C8" s="194"/>
      <c r="D8" s="194"/>
      <c r="E8" s="194"/>
      <c r="F8" s="194"/>
      <c r="G8" s="194"/>
      <c r="H8" s="194"/>
      <c r="I8" s="194"/>
      <c r="J8" s="194"/>
    </row>
    <row r="9" spans="2:12" ht="30" customHeight="1">
      <c r="B9" s="20"/>
      <c r="C9" s="86" t="s">
        <v>78</v>
      </c>
      <c r="D9" s="199" t="s">
        <v>100</v>
      </c>
      <c r="E9" s="199"/>
      <c r="F9" s="199"/>
      <c r="G9" s="199"/>
      <c r="H9" s="199"/>
      <c r="I9" s="199"/>
      <c r="J9" s="199"/>
    </row>
    <row r="10" spans="2:12" ht="20.25" customHeight="1">
      <c r="B10" s="20"/>
      <c r="C10" s="86" t="s">
        <v>49</v>
      </c>
      <c r="D10" s="199" t="s">
        <v>101</v>
      </c>
      <c r="E10" s="199"/>
      <c r="F10" s="199"/>
      <c r="G10" s="199"/>
      <c r="H10" s="199"/>
      <c r="I10" s="199"/>
      <c r="J10" s="199"/>
    </row>
    <row r="11" spans="2:12" ht="20.25" customHeight="1">
      <c r="B11" s="20"/>
      <c r="C11" s="86" t="s">
        <v>42</v>
      </c>
      <c r="D11" s="199" t="s">
        <v>101</v>
      </c>
      <c r="E11" s="199"/>
      <c r="F11" s="199"/>
      <c r="G11" s="199"/>
      <c r="H11" s="199"/>
      <c r="I11" s="199"/>
      <c r="J11" s="199"/>
    </row>
    <row r="12" spans="2:12" ht="20.25" customHeight="1">
      <c r="B12" s="20"/>
      <c r="C12" s="86" t="s">
        <v>75</v>
      </c>
      <c r="D12" s="199" t="s">
        <v>101</v>
      </c>
      <c r="E12" s="199"/>
      <c r="F12" s="199"/>
      <c r="G12" s="199"/>
      <c r="H12" s="199"/>
      <c r="I12" s="199"/>
      <c r="J12" s="199"/>
    </row>
    <row r="13" spans="2:12" ht="20.25" customHeight="1">
      <c r="B13" s="20"/>
      <c r="C13" s="86" t="s">
        <v>53</v>
      </c>
      <c r="D13" s="199" t="s">
        <v>101</v>
      </c>
      <c r="E13" s="199"/>
      <c r="F13" s="199"/>
      <c r="G13" s="199"/>
      <c r="H13" s="199"/>
      <c r="I13" s="199"/>
      <c r="J13" s="199"/>
    </row>
    <row r="14" spans="2:12" ht="6.75" customHeight="1" thickBot="1">
      <c r="B14" s="21"/>
      <c r="C14" s="21"/>
      <c r="D14" s="21"/>
      <c r="E14" s="21"/>
      <c r="F14" s="21"/>
      <c r="G14" s="22"/>
      <c r="H14" s="21"/>
      <c r="I14" s="21"/>
      <c r="J14" s="23"/>
    </row>
    <row r="15" spans="2:12" ht="26.25" customHeight="1" thickBot="1">
      <c r="B15" s="24"/>
      <c r="C15" s="195" t="s">
        <v>96</v>
      </c>
      <c r="D15" s="196"/>
      <c r="E15" s="196"/>
      <c r="F15" s="196"/>
      <c r="G15" s="196"/>
      <c r="H15" s="196"/>
      <c r="I15" s="196"/>
      <c r="J15" s="197"/>
    </row>
    <row r="16" spans="2:12" ht="68.25" customHeight="1">
      <c r="B16" s="25" t="s">
        <v>0</v>
      </c>
      <c r="C16" s="200" t="s">
        <v>60</v>
      </c>
      <c r="D16" s="201"/>
      <c r="E16" s="26" t="s">
        <v>61</v>
      </c>
      <c r="F16" s="27" t="s">
        <v>55</v>
      </c>
      <c r="G16" s="27" t="s">
        <v>56</v>
      </c>
      <c r="H16" s="26" t="s">
        <v>43</v>
      </c>
      <c r="I16" s="45" t="s">
        <v>44</v>
      </c>
      <c r="J16" s="28" t="s">
        <v>45</v>
      </c>
    </row>
    <row r="17" spans="2:15" ht="15.75" hidden="1" customHeight="1">
      <c r="B17" s="29" t="s">
        <v>7</v>
      </c>
      <c r="C17" s="30"/>
      <c r="D17" s="31"/>
      <c r="E17" s="31"/>
      <c r="F17" s="32"/>
      <c r="G17" s="33" t="s">
        <v>8</v>
      </c>
      <c r="H17" s="34"/>
      <c r="I17" s="35" t="s">
        <v>36</v>
      </c>
      <c r="J17" s="36">
        <f>F17*H17</f>
        <v>0</v>
      </c>
      <c r="K17" s="37"/>
    </row>
    <row r="18" spans="2:15" ht="21" customHeight="1">
      <c r="B18" s="38" t="s">
        <v>1</v>
      </c>
      <c r="C18" s="204" t="s">
        <v>86</v>
      </c>
      <c r="D18" s="205"/>
      <c r="E18" s="74" t="s">
        <v>84</v>
      </c>
      <c r="F18" s="73"/>
      <c r="G18" s="66"/>
      <c r="H18" s="71">
        <f>IF(I18="zw.",G18*F18,+J18/(1+I18))</f>
        <v>0</v>
      </c>
      <c r="I18" s="89" t="s">
        <v>59</v>
      </c>
      <c r="J18" s="72">
        <f>+F18*G18</f>
        <v>0</v>
      </c>
      <c r="K18" s="37"/>
      <c r="O18" s="68">
        <v>0.23</v>
      </c>
    </row>
    <row r="19" spans="2:15" ht="21" customHeight="1">
      <c r="B19" s="38" t="s">
        <v>2</v>
      </c>
      <c r="C19" s="204" t="s">
        <v>87</v>
      </c>
      <c r="D19" s="205"/>
      <c r="E19" s="74" t="s">
        <v>84</v>
      </c>
      <c r="F19" s="73"/>
      <c r="G19" s="67"/>
      <c r="H19" s="71">
        <f t="shared" ref="H19:H21" si="0">IF(I19="zw.",G19*F19,+J19/(1+I19))</f>
        <v>0</v>
      </c>
      <c r="I19" s="89" t="s">
        <v>59</v>
      </c>
      <c r="J19" s="72">
        <f t="shared" ref="J19:J21" si="1">+F19*G19</f>
        <v>0</v>
      </c>
      <c r="K19" s="37"/>
      <c r="O19" s="68">
        <v>0.08</v>
      </c>
    </row>
    <row r="20" spans="2:15" s="123" customFormat="1" ht="21" customHeight="1">
      <c r="B20" s="124"/>
      <c r="C20" s="125"/>
      <c r="D20" s="126"/>
      <c r="E20" s="127"/>
      <c r="F20" s="128"/>
      <c r="G20" s="129"/>
      <c r="H20" s="130">
        <f>SUM(H18:H19)</f>
        <v>0</v>
      </c>
      <c r="I20" s="130">
        <f>SUM(I18:I19)</f>
        <v>0</v>
      </c>
      <c r="J20" s="130">
        <f>SUM(J18:J19)</f>
        <v>0</v>
      </c>
      <c r="K20" s="131"/>
      <c r="O20" s="132"/>
    </row>
    <row r="21" spans="2:15" ht="21" customHeight="1">
      <c r="B21" s="38" t="s">
        <v>3</v>
      </c>
      <c r="C21" s="204" t="s">
        <v>88</v>
      </c>
      <c r="D21" s="205"/>
      <c r="E21" s="74" t="s">
        <v>84</v>
      </c>
      <c r="F21" s="73"/>
      <c r="G21" s="119"/>
      <c r="H21" s="118">
        <f t="shared" si="0"/>
        <v>0</v>
      </c>
      <c r="I21" s="89" t="s">
        <v>59</v>
      </c>
      <c r="J21" s="117">
        <f t="shared" si="1"/>
        <v>0</v>
      </c>
      <c r="K21" s="37"/>
      <c r="O21" s="68">
        <v>0.05</v>
      </c>
    </row>
    <row r="22" spans="2:15" ht="21" customHeight="1">
      <c r="B22" s="38" t="s">
        <v>4</v>
      </c>
      <c r="C22" s="204" t="s">
        <v>89</v>
      </c>
      <c r="D22" s="205"/>
      <c r="E22" s="74" t="s">
        <v>84</v>
      </c>
      <c r="F22" s="73"/>
      <c r="G22" s="119"/>
      <c r="H22" s="118">
        <f>F22*G22</f>
        <v>0</v>
      </c>
      <c r="I22" s="89" t="s">
        <v>59</v>
      </c>
      <c r="J22" s="117"/>
      <c r="K22" s="37"/>
      <c r="O22" s="68">
        <v>0</v>
      </c>
    </row>
    <row r="23" spans="2:15" ht="21" customHeight="1">
      <c r="B23" s="38" t="s">
        <v>5</v>
      </c>
      <c r="C23" s="204"/>
      <c r="D23" s="205"/>
      <c r="E23" s="74"/>
      <c r="F23" s="73"/>
      <c r="G23" s="67"/>
      <c r="H23" s="133">
        <f>SUM(H21:H22)</f>
        <v>0</v>
      </c>
      <c r="I23" s="133">
        <f t="shared" ref="I23" si="2">SUM(I21:I22)</f>
        <v>0</v>
      </c>
      <c r="J23" s="133"/>
      <c r="K23" s="37"/>
      <c r="O23" s="68" t="s">
        <v>59</v>
      </c>
    </row>
    <row r="24" spans="2:15" ht="21" customHeight="1">
      <c r="B24" s="134"/>
      <c r="C24" s="135"/>
      <c r="D24" s="136"/>
      <c r="E24" s="136"/>
      <c r="F24" s="136"/>
      <c r="G24" s="137" t="s">
        <v>91</v>
      </c>
      <c r="H24" s="138">
        <v>4.5999999999999996</v>
      </c>
      <c r="I24" s="139"/>
      <c r="J24" s="140"/>
      <c r="K24" s="37"/>
    </row>
    <row r="25" spans="2:15" ht="21" customHeight="1" thickBot="1">
      <c r="B25" s="134"/>
      <c r="C25" s="135"/>
      <c r="D25" s="136"/>
      <c r="E25" s="136"/>
      <c r="F25" s="136"/>
      <c r="G25" s="137"/>
      <c r="H25" s="141">
        <f>SUM(H23*H24)</f>
        <v>0</v>
      </c>
      <c r="I25" s="141">
        <f t="shared" ref="I25:J25" si="3">SUM(I23*I24)</f>
        <v>0</v>
      </c>
      <c r="J25" s="141">
        <f t="shared" si="3"/>
        <v>0</v>
      </c>
      <c r="K25" s="37"/>
    </row>
    <row r="26" spans="2:15" ht="24.75" customHeight="1" thickBot="1">
      <c r="B26" s="75" t="s">
        <v>9</v>
      </c>
      <c r="C26" s="160" t="s">
        <v>46</v>
      </c>
      <c r="D26" s="161"/>
      <c r="E26" s="161"/>
      <c r="F26" s="161"/>
      <c r="G26" s="161"/>
      <c r="H26" s="77">
        <f>H20+H25</f>
        <v>0</v>
      </c>
      <c r="I26" s="76"/>
      <c r="J26" s="78">
        <f>H20+H25</f>
        <v>0</v>
      </c>
      <c r="K26" s="87"/>
      <c r="L26" s="39"/>
    </row>
    <row r="27" spans="2:15" ht="24.75" hidden="1" customHeight="1" thickBot="1">
      <c r="B27" s="75"/>
      <c r="C27" s="113" t="s">
        <v>90</v>
      </c>
      <c r="D27" s="114"/>
      <c r="E27" s="114"/>
      <c r="F27" s="114"/>
      <c r="G27" s="114"/>
      <c r="H27" s="120"/>
      <c r="I27" s="121"/>
      <c r="J27" s="122">
        <f>J21+J22</f>
        <v>0</v>
      </c>
      <c r="K27" s="87"/>
      <c r="L27" s="39"/>
    </row>
    <row r="28" spans="2:15" ht="26.25" customHeight="1" thickBot="1">
      <c r="B28" s="24"/>
      <c r="C28" s="195" t="s">
        <v>97</v>
      </c>
      <c r="D28" s="196"/>
      <c r="E28" s="196"/>
      <c r="F28" s="196"/>
      <c r="G28" s="196"/>
      <c r="H28" s="196"/>
      <c r="I28" s="196"/>
      <c r="J28" s="197"/>
    </row>
    <row r="29" spans="2:15" ht="42" customHeight="1" thickBot="1">
      <c r="B29" s="148" t="s">
        <v>10</v>
      </c>
      <c r="C29" s="155" t="s">
        <v>66</v>
      </c>
      <c r="D29" s="155"/>
      <c r="E29" s="155"/>
      <c r="F29" s="155"/>
      <c r="G29" s="155"/>
      <c r="H29" s="155"/>
      <c r="I29" s="155"/>
      <c r="J29" s="156"/>
      <c r="K29" s="40"/>
    </row>
    <row r="30" spans="2:15" ht="55.5" customHeight="1" thickTop="1">
      <c r="B30" s="149"/>
      <c r="C30" s="116" t="s">
        <v>67</v>
      </c>
      <c r="D30" s="206" t="s">
        <v>68</v>
      </c>
      <c r="E30" s="207"/>
      <c r="F30" s="85" t="s">
        <v>72</v>
      </c>
      <c r="G30" s="45" t="s">
        <v>62</v>
      </c>
      <c r="H30" s="45" t="s">
        <v>64</v>
      </c>
      <c r="I30" s="45" t="s">
        <v>63</v>
      </c>
      <c r="J30" s="82" t="s">
        <v>65</v>
      </c>
      <c r="K30" s="40"/>
    </row>
    <row r="31" spans="2:15" ht="21" customHeight="1">
      <c r="B31" s="90" t="s">
        <v>1</v>
      </c>
      <c r="C31" s="101" t="s">
        <v>103</v>
      </c>
      <c r="D31" s="202" t="s">
        <v>99</v>
      </c>
      <c r="E31" s="203"/>
      <c r="F31" s="73" t="s">
        <v>85</v>
      </c>
      <c r="G31" s="88"/>
      <c r="H31" s="96">
        <v>0.19639999999999999</v>
      </c>
      <c r="I31" s="91" t="str">
        <f>IF(G31="","",G31*H31)</f>
        <v/>
      </c>
      <c r="J31" s="41" t="str">
        <f>IF(G31="","",IF(I31="",0,I31+G31))</f>
        <v/>
      </c>
      <c r="K31" s="42"/>
    </row>
    <row r="32" spans="2:15" ht="21" customHeight="1">
      <c r="B32" s="90" t="s">
        <v>2</v>
      </c>
      <c r="C32" s="145" t="s">
        <v>104</v>
      </c>
      <c r="D32" s="143" t="s">
        <v>99</v>
      </c>
      <c r="E32" s="144"/>
      <c r="F32" s="111" t="s">
        <v>85</v>
      </c>
      <c r="G32" s="88"/>
      <c r="H32" s="96" t="s">
        <v>95</v>
      </c>
      <c r="I32" s="91"/>
      <c r="J32" s="88"/>
      <c r="K32" s="42"/>
    </row>
    <row r="33" spans="2:15" ht="21" customHeight="1">
      <c r="B33" s="90" t="s">
        <v>3</v>
      </c>
      <c r="C33" s="101" t="s">
        <v>108</v>
      </c>
      <c r="D33" s="202" t="s">
        <v>99</v>
      </c>
      <c r="E33" s="203"/>
      <c r="F33" s="106" t="s">
        <v>85</v>
      </c>
      <c r="G33" s="88"/>
      <c r="H33" s="96">
        <v>0.19639999999999999</v>
      </c>
      <c r="I33" s="91" t="str">
        <f t="shared" ref="I33:I36" si="4">IF(G33="","",G33*H33)</f>
        <v/>
      </c>
      <c r="J33" s="41" t="str">
        <f t="shared" ref="J33:J36" si="5">IF(G33="","",IF(I33="",0,I33+G33))</f>
        <v/>
      </c>
      <c r="K33" s="37"/>
    </row>
    <row r="34" spans="2:15" ht="21" customHeight="1">
      <c r="B34" s="90" t="s">
        <v>4</v>
      </c>
      <c r="C34" s="145" t="s">
        <v>106</v>
      </c>
      <c r="D34" s="143" t="s">
        <v>99</v>
      </c>
      <c r="E34" s="144"/>
      <c r="F34" s="111" t="s">
        <v>85</v>
      </c>
      <c r="G34" s="88"/>
      <c r="H34" s="96" t="s">
        <v>95</v>
      </c>
      <c r="I34" s="91"/>
      <c r="J34" s="88"/>
      <c r="K34" s="37"/>
    </row>
    <row r="35" spans="2:15" ht="21" customHeight="1">
      <c r="B35" s="90" t="s">
        <v>5</v>
      </c>
      <c r="C35" s="112" t="s">
        <v>107</v>
      </c>
      <c r="D35" s="142" t="s">
        <v>94</v>
      </c>
      <c r="E35" s="115"/>
      <c r="F35" s="111" t="s">
        <v>85</v>
      </c>
      <c r="G35" s="88"/>
      <c r="H35" s="96">
        <v>0.19639999999999999</v>
      </c>
      <c r="I35" s="91" t="str">
        <f t="shared" si="4"/>
        <v/>
      </c>
      <c r="J35" s="41" t="str">
        <f t="shared" si="5"/>
        <v/>
      </c>
      <c r="K35" s="37"/>
    </row>
    <row r="36" spans="2:15" ht="21" customHeight="1" thickBot="1">
      <c r="B36" s="90" t="s">
        <v>6</v>
      </c>
      <c r="C36" s="101" t="s">
        <v>107</v>
      </c>
      <c r="D36" s="202"/>
      <c r="E36" s="203"/>
      <c r="F36" s="106" t="s">
        <v>85</v>
      </c>
      <c r="G36" s="88"/>
      <c r="H36" s="96">
        <v>0.19639999999999999</v>
      </c>
      <c r="I36" s="91" t="str">
        <f t="shared" si="4"/>
        <v/>
      </c>
      <c r="J36" s="41" t="str">
        <f t="shared" si="5"/>
        <v/>
      </c>
      <c r="K36" s="37"/>
    </row>
    <row r="37" spans="2:15" ht="31.5" customHeight="1" thickBot="1">
      <c r="B37" s="79" t="s">
        <v>40</v>
      </c>
      <c r="C37" s="160" t="s">
        <v>83</v>
      </c>
      <c r="D37" s="161"/>
      <c r="E37" s="161"/>
      <c r="F37" s="161"/>
      <c r="G37" s="80">
        <f>SUM(G31:G36)</f>
        <v>0</v>
      </c>
      <c r="H37" s="83" t="s">
        <v>79</v>
      </c>
      <c r="I37" s="80">
        <f>SUM(I31:I36)</f>
        <v>0</v>
      </c>
      <c r="J37" s="81">
        <f>SUM(J31:J36)</f>
        <v>0</v>
      </c>
      <c r="K37" s="87"/>
      <c r="O37" s="14"/>
    </row>
    <row r="38" spans="2:15" ht="31.5" customHeight="1" thickBot="1">
      <c r="B38" s="148" t="s">
        <v>11</v>
      </c>
      <c r="C38" s="155" t="s">
        <v>70</v>
      </c>
      <c r="D38" s="155"/>
      <c r="E38" s="155"/>
      <c r="F38" s="155"/>
      <c r="G38" s="155"/>
      <c r="H38" s="155"/>
      <c r="I38" s="155"/>
      <c r="J38" s="156"/>
      <c r="K38" s="44"/>
      <c r="O38" s="14"/>
    </row>
    <row r="39" spans="2:15" ht="36.75" customHeight="1" thickTop="1">
      <c r="B39" s="154"/>
      <c r="C39" s="84" t="s">
        <v>74</v>
      </c>
      <c r="D39" s="157" t="s">
        <v>71</v>
      </c>
      <c r="E39" s="158"/>
      <c r="F39" s="159"/>
      <c r="G39" s="186" t="s">
        <v>43</v>
      </c>
      <c r="H39" s="186"/>
      <c r="I39" s="45" t="s">
        <v>44</v>
      </c>
      <c r="J39" s="82" t="s">
        <v>45</v>
      </c>
      <c r="K39" s="40"/>
      <c r="O39" s="14"/>
    </row>
    <row r="40" spans="2:15" ht="21" customHeight="1">
      <c r="B40" s="90" t="s">
        <v>1</v>
      </c>
      <c r="C40" s="109" t="s">
        <v>105</v>
      </c>
      <c r="D40" s="107"/>
      <c r="E40" s="108"/>
      <c r="F40" s="100"/>
      <c r="G40" s="164"/>
      <c r="H40" s="164"/>
      <c r="I40" s="92">
        <v>0.23</v>
      </c>
      <c r="J40" s="41">
        <f>G40*I40+G40</f>
        <v>0</v>
      </c>
      <c r="K40" s="40"/>
      <c r="M40" s="95"/>
      <c r="O40" s="14"/>
    </row>
    <row r="41" spans="2:15" ht="21" customHeight="1">
      <c r="B41" s="90"/>
      <c r="C41" s="109" t="s">
        <v>109</v>
      </c>
      <c r="D41" s="107"/>
      <c r="E41" s="108"/>
      <c r="F41" s="100"/>
      <c r="G41" s="164"/>
      <c r="H41" s="164"/>
      <c r="I41" s="92">
        <v>0.23</v>
      </c>
      <c r="J41" s="41">
        <f t="shared" ref="J41:J44" si="6">G41*I41+G41</f>
        <v>0</v>
      </c>
      <c r="K41" s="40"/>
      <c r="M41" s="95"/>
      <c r="O41" s="14"/>
    </row>
    <row r="42" spans="2:15" ht="21" customHeight="1">
      <c r="B42" s="90"/>
      <c r="C42" s="109" t="s">
        <v>113</v>
      </c>
      <c r="D42" s="107"/>
      <c r="E42" s="108"/>
      <c r="F42" s="100"/>
      <c r="G42" s="164"/>
      <c r="H42" s="164"/>
      <c r="I42" s="92">
        <v>0.23</v>
      </c>
      <c r="J42" s="41">
        <f t="shared" si="6"/>
        <v>0</v>
      </c>
      <c r="K42" s="40"/>
      <c r="M42" s="95"/>
      <c r="O42" s="14"/>
    </row>
    <row r="43" spans="2:15" ht="21" customHeight="1">
      <c r="B43" s="90"/>
      <c r="C43" s="109" t="s">
        <v>112</v>
      </c>
      <c r="D43" s="107"/>
      <c r="E43" s="108"/>
      <c r="F43" s="100"/>
      <c r="G43" s="164"/>
      <c r="H43" s="164"/>
      <c r="I43" s="92">
        <v>0.23</v>
      </c>
      <c r="J43" s="41">
        <f t="shared" si="6"/>
        <v>0</v>
      </c>
      <c r="K43" s="40"/>
      <c r="M43" s="95"/>
      <c r="O43" s="14"/>
    </row>
    <row r="44" spans="2:15" ht="21" customHeight="1">
      <c r="B44" s="90"/>
      <c r="C44" s="109" t="s">
        <v>110</v>
      </c>
      <c r="D44" s="107"/>
      <c r="E44" s="108"/>
      <c r="F44" s="100"/>
      <c r="G44" s="164"/>
      <c r="H44" s="164"/>
      <c r="I44" s="92">
        <v>0.23</v>
      </c>
      <c r="J44" s="41">
        <f t="shared" si="6"/>
        <v>0</v>
      </c>
      <c r="K44" s="40"/>
      <c r="M44" s="95"/>
      <c r="O44" s="14"/>
    </row>
    <row r="45" spans="2:15" ht="21" customHeight="1">
      <c r="B45" s="90" t="s">
        <v>2</v>
      </c>
      <c r="C45" s="109" t="s">
        <v>111</v>
      </c>
      <c r="D45" s="107"/>
      <c r="E45" s="108"/>
      <c r="F45" s="100"/>
      <c r="G45" s="164"/>
      <c r="H45" s="164"/>
      <c r="I45" s="92">
        <v>0.23</v>
      </c>
      <c r="J45" s="41">
        <f t="shared" ref="J45:J47" si="7">G45*I45+G45</f>
        <v>0</v>
      </c>
      <c r="K45" s="40"/>
      <c r="M45" s="95"/>
      <c r="O45" s="14"/>
    </row>
    <row r="46" spans="2:15" ht="21" customHeight="1">
      <c r="B46" s="90" t="s">
        <v>3</v>
      </c>
      <c r="C46" s="109" t="s">
        <v>111</v>
      </c>
      <c r="D46" s="165"/>
      <c r="E46" s="166"/>
      <c r="F46" s="167"/>
      <c r="G46" s="164"/>
      <c r="H46" s="164"/>
      <c r="I46" s="92">
        <v>0.08</v>
      </c>
      <c r="J46" s="41">
        <f t="shared" si="7"/>
        <v>0</v>
      </c>
      <c r="K46" s="40"/>
      <c r="M46" s="95"/>
      <c r="O46" s="14"/>
    </row>
    <row r="47" spans="2:15" ht="21" customHeight="1" thickBot="1">
      <c r="B47" s="90" t="s">
        <v>4</v>
      </c>
      <c r="C47" s="109" t="s">
        <v>111</v>
      </c>
      <c r="D47" s="165"/>
      <c r="E47" s="166"/>
      <c r="F47" s="167"/>
      <c r="G47" s="162"/>
      <c r="H47" s="163"/>
      <c r="I47" s="92">
        <v>0.23</v>
      </c>
      <c r="J47" s="41">
        <f t="shared" si="7"/>
        <v>0</v>
      </c>
      <c r="K47" s="40"/>
      <c r="M47" s="95"/>
      <c r="O47" s="14"/>
    </row>
    <row r="48" spans="2:15" ht="31.5" customHeight="1" thickBot="1">
      <c r="B48" s="79" t="s">
        <v>12</v>
      </c>
      <c r="C48" s="160" t="s">
        <v>73</v>
      </c>
      <c r="D48" s="161"/>
      <c r="E48" s="161"/>
      <c r="F48" s="161"/>
      <c r="G48" s="184">
        <f>SUM(G40:H47)</f>
        <v>0</v>
      </c>
      <c r="H48" s="185"/>
      <c r="I48" s="83" t="s">
        <v>79</v>
      </c>
      <c r="J48" s="81">
        <f>SUM(J40:J47)</f>
        <v>0</v>
      </c>
      <c r="K48" s="87"/>
      <c r="O48" s="14"/>
    </row>
    <row r="49" spans="1:15" ht="36" customHeight="1" thickBot="1">
      <c r="B49" s="148" t="s">
        <v>13</v>
      </c>
      <c r="C49" s="155" t="s">
        <v>69</v>
      </c>
      <c r="D49" s="155"/>
      <c r="E49" s="155"/>
      <c r="F49" s="155"/>
      <c r="G49" s="155"/>
      <c r="H49" s="155"/>
      <c r="I49" s="155"/>
      <c r="J49" s="156"/>
      <c r="K49" s="40"/>
      <c r="O49" s="14"/>
    </row>
    <row r="50" spans="1:15" ht="50.25" customHeight="1" thickTop="1">
      <c r="B50" s="154"/>
      <c r="C50" s="84" t="s">
        <v>81</v>
      </c>
      <c r="D50" s="157" t="s">
        <v>71</v>
      </c>
      <c r="E50" s="158"/>
      <c r="F50" s="159"/>
      <c r="G50" s="186" t="s">
        <v>43</v>
      </c>
      <c r="H50" s="186"/>
      <c r="I50" s="45" t="s">
        <v>44</v>
      </c>
      <c r="J50" s="46" t="s">
        <v>45</v>
      </c>
      <c r="K50" s="40"/>
      <c r="O50" s="14"/>
    </row>
    <row r="51" spans="1:15" ht="21" customHeight="1">
      <c r="A51" s="14" t="s">
        <v>98</v>
      </c>
      <c r="B51" s="90" t="s">
        <v>1</v>
      </c>
      <c r="C51" s="107"/>
      <c r="D51" s="108"/>
      <c r="E51" s="108"/>
      <c r="F51" s="100"/>
      <c r="G51" s="164"/>
      <c r="H51" s="164"/>
      <c r="I51" s="92">
        <v>0.23</v>
      </c>
      <c r="J51" s="110">
        <f t="shared" ref="J51:J55" si="8">G51*I51+G51</f>
        <v>0</v>
      </c>
      <c r="M51" s="95"/>
      <c r="O51" s="14"/>
    </row>
    <row r="52" spans="1:15" ht="21" customHeight="1">
      <c r="B52" s="90" t="s">
        <v>2</v>
      </c>
      <c r="C52" s="107" t="s">
        <v>114</v>
      </c>
      <c r="D52" s="108"/>
      <c r="E52" s="108"/>
      <c r="F52" s="100"/>
      <c r="G52" s="164"/>
      <c r="H52" s="164"/>
      <c r="I52" s="92">
        <v>0.23</v>
      </c>
      <c r="J52" s="110">
        <f t="shared" si="8"/>
        <v>0</v>
      </c>
      <c r="M52" s="95"/>
      <c r="O52" s="14"/>
    </row>
    <row r="53" spans="1:15" ht="21" customHeight="1">
      <c r="B53" s="90" t="s">
        <v>3</v>
      </c>
      <c r="C53" s="107" t="s">
        <v>115</v>
      </c>
      <c r="D53" s="108"/>
      <c r="E53" s="108"/>
      <c r="F53" s="100"/>
      <c r="G53" s="162"/>
      <c r="H53" s="163"/>
      <c r="I53" s="92">
        <v>0.08</v>
      </c>
      <c r="J53" s="110">
        <f t="shared" si="8"/>
        <v>0</v>
      </c>
      <c r="M53" s="95"/>
      <c r="O53" s="14"/>
    </row>
    <row r="54" spans="1:15" ht="21" customHeight="1">
      <c r="B54" s="90" t="s">
        <v>4</v>
      </c>
      <c r="C54" s="107" t="s">
        <v>116</v>
      </c>
      <c r="D54" s="108"/>
      <c r="E54" s="108"/>
      <c r="F54" s="100"/>
      <c r="G54" s="162"/>
      <c r="H54" s="163"/>
      <c r="I54" s="92">
        <v>0.08</v>
      </c>
      <c r="J54" s="110">
        <f t="shared" ref="J54" si="9">G54*I54+G54</f>
        <v>0</v>
      </c>
      <c r="M54" s="95"/>
      <c r="O54" s="14"/>
    </row>
    <row r="55" spans="1:15" ht="21" customHeight="1">
      <c r="B55" s="90" t="s">
        <v>5</v>
      </c>
      <c r="C55" s="107" t="s">
        <v>115</v>
      </c>
      <c r="D55" s="108"/>
      <c r="E55" s="108"/>
      <c r="F55" s="100"/>
      <c r="G55" s="162"/>
      <c r="H55" s="163"/>
      <c r="I55" s="92">
        <v>0.23</v>
      </c>
      <c r="J55" s="110">
        <f t="shared" si="8"/>
        <v>0</v>
      </c>
      <c r="M55" s="95"/>
      <c r="O55" s="14"/>
    </row>
    <row r="56" spans="1:15" ht="31.5" customHeight="1" thickBot="1">
      <c r="B56" s="105" t="s">
        <v>12</v>
      </c>
      <c r="C56" s="150" t="s">
        <v>73</v>
      </c>
      <c r="D56" s="151"/>
      <c r="E56" s="151"/>
      <c r="F56" s="151"/>
      <c r="G56" s="152">
        <f>SUM(G51:H55)</f>
        <v>0</v>
      </c>
      <c r="H56" s="153"/>
      <c r="I56" s="103" t="s">
        <v>79</v>
      </c>
      <c r="J56" s="104">
        <f>SUM(J51:J55)</f>
        <v>0</v>
      </c>
      <c r="K56" s="87"/>
      <c r="O56" s="14"/>
    </row>
    <row r="57" spans="1:15" ht="52.5" customHeight="1" thickBot="1">
      <c r="B57" s="43" t="s">
        <v>13</v>
      </c>
      <c r="C57" s="60" t="s">
        <v>80</v>
      </c>
      <c r="D57" s="187"/>
      <c r="E57" s="188"/>
      <c r="F57" s="188"/>
      <c r="G57" s="188"/>
      <c r="H57" s="188"/>
      <c r="I57" s="189"/>
      <c r="J57" s="59"/>
      <c r="K57" s="87"/>
      <c r="O57" s="14"/>
    </row>
    <row r="58" spans="1:15" ht="24.75" customHeight="1" thickBot="1">
      <c r="B58" s="47" t="s">
        <v>14</v>
      </c>
      <c r="C58" s="181" t="s">
        <v>50</v>
      </c>
      <c r="D58" s="182"/>
      <c r="E58" s="182"/>
      <c r="F58" s="182"/>
      <c r="G58" s="182"/>
      <c r="H58" s="182"/>
      <c r="I58" s="183"/>
      <c r="J58" s="61">
        <f>SUM(J37,J48,J56)</f>
        <v>0</v>
      </c>
      <c r="K58" s="40"/>
      <c r="O58" s="14"/>
    </row>
    <row r="59" spans="1:15" ht="24.75" customHeight="1">
      <c r="B59" s="48" t="s">
        <v>15</v>
      </c>
      <c r="C59" s="168" t="s">
        <v>41</v>
      </c>
      <c r="D59" s="169"/>
      <c r="E59" s="169"/>
      <c r="F59" s="169"/>
      <c r="G59" s="169"/>
      <c r="H59" s="93">
        <v>30</v>
      </c>
      <c r="I59" s="102" t="s">
        <v>37</v>
      </c>
      <c r="J59" s="62">
        <f>J58*H59/100</f>
        <v>0</v>
      </c>
      <c r="K59" s="40"/>
      <c r="O59" s="14"/>
    </row>
    <row r="60" spans="1:15" ht="24.75" customHeight="1" thickBot="1">
      <c r="B60" s="48" t="s">
        <v>16</v>
      </c>
      <c r="C60" s="168" t="s">
        <v>82</v>
      </c>
      <c r="D60" s="169"/>
      <c r="E60" s="169"/>
      <c r="F60" s="169"/>
      <c r="G60" s="169"/>
      <c r="H60" s="93">
        <v>0</v>
      </c>
      <c r="I60" s="102" t="s">
        <v>37</v>
      </c>
      <c r="J60" s="62">
        <f>J59*H60/100</f>
        <v>0</v>
      </c>
      <c r="K60" s="40"/>
      <c r="O60" s="14"/>
    </row>
    <row r="61" spans="1:15" ht="24.75" customHeight="1" thickBot="1">
      <c r="B61" s="47" t="s">
        <v>17</v>
      </c>
      <c r="C61" s="174" t="s">
        <v>51</v>
      </c>
      <c r="D61" s="175"/>
      <c r="E61" s="175"/>
      <c r="F61" s="175"/>
      <c r="G61" s="175"/>
      <c r="H61" s="175"/>
      <c r="I61" s="176"/>
      <c r="J61" s="61">
        <f>J58+J59+J60</f>
        <v>0</v>
      </c>
      <c r="K61" s="40"/>
      <c r="O61" s="14"/>
    </row>
    <row r="62" spans="1:15" ht="24.75" customHeight="1" thickBot="1">
      <c r="B62" s="49" t="s">
        <v>18</v>
      </c>
      <c r="C62" s="170" t="s">
        <v>39</v>
      </c>
      <c r="D62" s="171"/>
      <c r="E62" s="171"/>
      <c r="F62" s="171"/>
      <c r="G62" s="171"/>
      <c r="H62" s="171"/>
      <c r="I62" s="172"/>
      <c r="J62" s="63"/>
      <c r="K62" s="40"/>
      <c r="O62" s="14"/>
    </row>
    <row r="63" spans="1:15" ht="24.75" customHeight="1" thickBot="1">
      <c r="B63" s="49" t="s">
        <v>47</v>
      </c>
      <c r="C63" s="170" t="s">
        <v>58</v>
      </c>
      <c r="D63" s="171"/>
      <c r="E63" s="171"/>
      <c r="F63" s="171"/>
      <c r="G63" s="171"/>
      <c r="H63" s="171"/>
      <c r="I63" s="172"/>
      <c r="J63" s="64" t="str">
        <f>IF(J62=0,"",MROUND(J61/J62,10))</f>
        <v/>
      </c>
      <c r="K63" s="40"/>
      <c r="O63" s="14"/>
    </row>
    <row r="64" spans="1:15" ht="24.75" customHeight="1" thickBot="1">
      <c r="B64" s="50" t="s">
        <v>57</v>
      </c>
      <c r="C64" s="174" t="s">
        <v>52</v>
      </c>
      <c r="D64" s="175"/>
      <c r="E64" s="175"/>
      <c r="F64" s="175"/>
      <c r="G64" s="175"/>
      <c r="H64" s="175"/>
      <c r="I64" s="176"/>
      <c r="J64" s="51">
        <f>J26-J61</f>
        <v>0</v>
      </c>
      <c r="K64" s="40"/>
    </row>
    <row r="65" spans="2:15" ht="14.25" customHeight="1">
      <c r="B65" s="97"/>
      <c r="C65" s="146"/>
      <c r="D65" s="98"/>
      <c r="E65" s="98"/>
      <c r="F65" s="98"/>
      <c r="G65" s="98"/>
      <c r="H65" s="98"/>
      <c r="I65" s="98"/>
      <c r="J65" s="99"/>
      <c r="K65" s="40"/>
    </row>
    <row r="66" spans="2:15" s="53" customFormat="1" ht="49.5" hidden="1" customHeight="1">
      <c r="B66" s="177" t="s">
        <v>54</v>
      </c>
      <c r="C66" s="177"/>
      <c r="D66" s="177"/>
      <c r="E66" s="177"/>
      <c r="F66" s="177"/>
      <c r="G66" s="177"/>
      <c r="H66" s="177"/>
      <c r="I66" s="177"/>
      <c r="J66" s="177"/>
      <c r="K66" s="52"/>
      <c r="O66" s="69"/>
    </row>
    <row r="67" spans="2:15" s="53" customFormat="1" ht="94.5" hidden="1" customHeight="1">
      <c r="B67" s="178"/>
      <c r="C67" s="178"/>
      <c r="D67" s="178"/>
      <c r="E67" s="178"/>
      <c r="F67" s="178"/>
      <c r="G67" s="178"/>
      <c r="H67" s="178"/>
      <c r="I67" s="178"/>
      <c r="J67" s="178"/>
      <c r="K67" s="52"/>
      <c r="O67" s="69"/>
    </row>
    <row r="68" spans="2:15" s="53" customFormat="1" ht="28.5" customHeight="1">
      <c r="B68" s="147"/>
      <c r="C68" s="179"/>
      <c r="D68" s="180"/>
      <c r="E68" s="180"/>
      <c r="F68" s="180"/>
      <c r="G68" s="180"/>
      <c r="H68" s="180"/>
      <c r="I68" s="180"/>
      <c r="J68" s="180"/>
      <c r="K68" s="52"/>
      <c r="O68" s="69"/>
    </row>
    <row r="69" spans="2:15" s="55" customFormat="1" ht="15">
      <c r="B69" s="173" t="s">
        <v>92</v>
      </c>
      <c r="C69" s="173"/>
      <c r="D69" s="173"/>
      <c r="E69" s="173"/>
      <c r="F69" s="173"/>
      <c r="G69" s="173"/>
      <c r="H69" s="173"/>
      <c r="I69" s="173"/>
      <c r="J69" s="173"/>
      <c r="K69" s="54"/>
      <c r="O69" s="70"/>
    </row>
    <row r="70" spans="2:15" s="55" customFormat="1" ht="15">
      <c r="B70" s="173" t="s">
        <v>48</v>
      </c>
      <c r="C70" s="173"/>
      <c r="D70" s="173"/>
      <c r="E70" s="173"/>
      <c r="F70" s="173"/>
      <c r="G70" s="173"/>
      <c r="H70" s="173"/>
      <c r="I70" s="173"/>
      <c r="J70" s="173"/>
      <c r="K70" s="54"/>
      <c r="O70" s="70"/>
    </row>
    <row r="71" spans="2:15" s="55" customFormat="1" ht="114" customHeight="1">
      <c r="B71" s="56"/>
      <c r="C71" s="56"/>
      <c r="D71" s="56"/>
      <c r="E71" s="57"/>
      <c r="F71" s="57"/>
      <c r="G71" s="57"/>
      <c r="H71" s="57"/>
      <c r="I71" s="57"/>
      <c r="J71" s="58"/>
      <c r="K71" s="54"/>
      <c r="O71" s="70"/>
    </row>
    <row r="72" spans="2:15" s="55" customFormat="1" ht="15">
      <c r="B72" s="173" t="s">
        <v>93</v>
      </c>
      <c r="C72" s="173"/>
      <c r="D72" s="173"/>
      <c r="E72" s="173"/>
      <c r="F72" s="173"/>
      <c r="G72" s="173"/>
      <c r="H72" s="173"/>
      <c r="I72" s="173"/>
      <c r="J72" s="173"/>
      <c r="K72" s="54"/>
      <c r="O72" s="70"/>
    </row>
    <row r="73" spans="2:15"/>
    <row r="74" spans="2:15"/>
    <row r="75" spans="2:15"/>
    <row r="76" spans="2:15"/>
    <row r="77" spans="2:15"/>
    <row r="78" spans="2:15"/>
    <row r="79" spans="2:15"/>
    <row r="80" spans="2:15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</sheetData>
  <sheetProtection formatCells="0" formatColumns="0" formatRows="0" insertColumns="0" insertRows="0" insertHyperlinks="0" deleteColumns="0" deleteRows="0" sort="0" autoFilter="0" pivotTables="0"/>
  <mergeCells count="68">
    <mergeCell ref="G39:H39"/>
    <mergeCell ref="G40:H40"/>
    <mergeCell ref="G45:H45"/>
    <mergeCell ref="G41:H41"/>
    <mergeCell ref="G42:H42"/>
    <mergeCell ref="G43:H43"/>
    <mergeCell ref="G44:H44"/>
    <mergeCell ref="C16:D16"/>
    <mergeCell ref="D31:E31"/>
    <mergeCell ref="D33:E33"/>
    <mergeCell ref="D36:E36"/>
    <mergeCell ref="C18:D18"/>
    <mergeCell ref="C19:D19"/>
    <mergeCell ref="C21:D21"/>
    <mergeCell ref="C28:J28"/>
    <mergeCell ref="C22:D22"/>
    <mergeCell ref="C23:D23"/>
    <mergeCell ref="C26:G26"/>
    <mergeCell ref="C29:J29"/>
    <mergeCell ref="D30:E30"/>
    <mergeCell ref="H2:J2"/>
    <mergeCell ref="G3:H3"/>
    <mergeCell ref="I3:J3"/>
    <mergeCell ref="B8:J8"/>
    <mergeCell ref="C15:J15"/>
    <mergeCell ref="F7:G7"/>
    <mergeCell ref="B7:D7"/>
    <mergeCell ref="D9:J9"/>
    <mergeCell ref="D10:J10"/>
    <mergeCell ref="D11:J11"/>
    <mergeCell ref="D12:J12"/>
    <mergeCell ref="D13:J13"/>
    <mergeCell ref="C58:I58"/>
    <mergeCell ref="C59:G59"/>
    <mergeCell ref="G51:H51"/>
    <mergeCell ref="G52:H52"/>
    <mergeCell ref="G48:H48"/>
    <mergeCell ref="G50:H50"/>
    <mergeCell ref="D57:I57"/>
    <mergeCell ref="G55:H55"/>
    <mergeCell ref="G53:H53"/>
    <mergeCell ref="B72:J72"/>
    <mergeCell ref="C64:I64"/>
    <mergeCell ref="B66:J66"/>
    <mergeCell ref="B67:J67"/>
    <mergeCell ref="C61:I61"/>
    <mergeCell ref="C68:J68"/>
    <mergeCell ref="C60:G60"/>
    <mergeCell ref="C62:I62"/>
    <mergeCell ref="C63:I63"/>
    <mergeCell ref="B69:J69"/>
    <mergeCell ref="B70:J70"/>
    <mergeCell ref="B29:B30"/>
    <mergeCell ref="C56:F56"/>
    <mergeCell ref="G56:H56"/>
    <mergeCell ref="B38:B39"/>
    <mergeCell ref="C38:J38"/>
    <mergeCell ref="B49:B50"/>
    <mergeCell ref="C49:J49"/>
    <mergeCell ref="D39:F39"/>
    <mergeCell ref="C48:F48"/>
    <mergeCell ref="D50:F50"/>
    <mergeCell ref="G54:H54"/>
    <mergeCell ref="G46:H46"/>
    <mergeCell ref="D46:F46"/>
    <mergeCell ref="D47:F47"/>
    <mergeCell ref="G47:H47"/>
    <mergeCell ref="C37:F37"/>
  </mergeCells>
  <conditionalFormatting sqref="B7">
    <cfRule type="containsErrors" dxfId="4" priority="14">
      <formula>ISERROR(B7)</formula>
    </cfRule>
  </conditionalFormatting>
  <conditionalFormatting sqref="L3 M57:M59 M2:M47 M49:M55 M61:M1048576">
    <cfRule type="notContainsBlanks" dxfId="3" priority="11">
      <formula>LEN(TRIM(L2))&gt;0</formula>
    </cfRule>
  </conditionalFormatting>
  <conditionalFormatting sqref="M60">
    <cfRule type="notContainsBlanks" dxfId="2" priority="10">
      <formula>LEN(TRIM(M60))&gt;0</formula>
    </cfRule>
  </conditionalFormatting>
  <conditionalFormatting sqref="M48">
    <cfRule type="notContainsBlanks" dxfId="1" priority="3">
      <formula>LEN(TRIM(M48))&gt;0</formula>
    </cfRule>
  </conditionalFormatting>
  <conditionalFormatting sqref="M56">
    <cfRule type="notContainsBlanks" dxfId="0" priority="2">
      <formula>LEN(TRIM(M56))&gt;0</formula>
    </cfRule>
  </conditionalFormatting>
  <dataValidations count="4">
    <dataValidation type="list" allowBlank="1" showInputMessage="1" showErrorMessage="1" sqref="I40:I47 I51:I55" xr:uid="{00000000-0002-0000-0500-000000000000}">
      <formula1>"23%,8%,5%,0%,ZW,"</formula1>
    </dataValidation>
    <dataValidation type="list" allowBlank="1" showInputMessage="1" showErrorMessage="1" sqref="E18:E25" xr:uid="{00000000-0002-0000-0500-000001000000}">
      <formula1>"Wpłaty własne, Darowizny , Inne"</formula1>
    </dataValidation>
    <dataValidation type="list" allowBlank="1" showInputMessage="1" showErrorMessage="1" error="Niewłaściwa stawka podatku" sqref="I18:I19 I21:I22 I24" xr:uid="{00000000-0002-0000-0500-000002000000}">
      <formula1>$O$18:$O$23</formula1>
    </dataValidation>
    <dataValidation type="list" allowBlank="1" showInputMessage="1" showErrorMessage="1" sqref="F31:F36" xr:uid="{00000000-0002-0000-0500-000003000000}">
      <formula1>"Tak,Nie"</formula1>
    </dataValidation>
  </dataValidations>
  <printOptions horizontalCentered="1"/>
  <pageMargins left="0.25" right="0.25" top="0.75" bottom="0.75" header="0.3" footer="0.3"/>
  <pageSetup paperSize="9" scale="4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2</vt:i4>
      </vt:variant>
    </vt:vector>
  </HeadingPairs>
  <TitlesOfParts>
    <vt:vector size="8" baseType="lpstr">
      <vt:lpstr>PROGRAM STUDIÓW</vt:lpstr>
      <vt:lpstr>LISTA STUDENTÓW</vt:lpstr>
      <vt:lpstr>PEDAGOG-PRZEDMIOT</vt:lpstr>
      <vt:lpstr>Zał. 3-6</vt:lpstr>
      <vt:lpstr>KALKULACJA KOŃCOWA</vt:lpstr>
      <vt:lpstr>KALKULACJA_2015-2016</vt:lpstr>
      <vt:lpstr>'KALKULACJA_2015-2016'!Obszar_wydruku</vt:lpstr>
      <vt:lpstr>'Zał. 3-6'!Obszar_wydruku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Miller</dc:creator>
  <cp:lastModifiedBy>Jacek Dziołak</cp:lastModifiedBy>
  <cp:lastPrinted>2023-07-27T13:01:28Z</cp:lastPrinted>
  <dcterms:created xsi:type="dcterms:W3CDTF">2014-12-13T18:03:46Z</dcterms:created>
  <dcterms:modified xsi:type="dcterms:W3CDTF">2023-12-04T10:26:07Z</dcterms:modified>
</cp:coreProperties>
</file>